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pad-my.sharepoint.com/personal/andriettef_nepad_org/Documents/NEPAD/Procurement/2020 Procurement plan/"/>
    </mc:Choice>
  </mc:AlternateContent>
  <xr:revisionPtr revIDLastSave="1" documentId="14_{7CEF99DA-56F6-422A-AF21-BB5B596E8CF3}" xr6:coauthVersionLast="44" xr6:coauthVersionMax="44" xr10:uidLastSave="{A966BB7F-5381-43AE-9FD1-ACE43FA0438A}"/>
  <bookViews>
    <workbookView xWindow="38280" yWindow="-120" windowWidth="29040" windowHeight="15840" xr2:uid="{00000000-000D-0000-FFFF-FFFF00000000}"/>
  </bookViews>
  <sheets>
    <sheet name="Consultancy Services" sheetId="1" r:id="rId1"/>
    <sheet name="Goods &amp; Non-Consulting Services" sheetId="3" r:id="rId2"/>
    <sheet name="Works" sheetId="4" r:id="rId3"/>
    <sheet name="Data" sheetId="2" r:id="rId4"/>
  </sheets>
  <externalReferences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2" i="1" l="1"/>
  <c r="N132" i="1" s="1"/>
  <c r="P132" i="1" s="1"/>
  <c r="R132" i="1" s="1"/>
  <c r="T132" i="1" s="1"/>
  <c r="V132" i="1" s="1"/>
  <c r="X132" i="1" s="1"/>
  <c r="AH132" i="1" s="1"/>
  <c r="AF132" i="1" s="1"/>
  <c r="AJ132" i="1" s="1"/>
  <c r="AL132" i="1" s="1"/>
  <c r="AO132" i="1" s="1"/>
  <c r="AQ132" i="1" s="1"/>
  <c r="AX132" i="1" s="1"/>
  <c r="L131" i="1"/>
  <c r="N131" i="1" s="1"/>
  <c r="P131" i="1" s="1"/>
  <c r="R131" i="1" s="1"/>
  <c r="T131" i="1" s="1"/>
  <c r="V131" i="1" s="1"/>
  <c r="X131" i="1" s="1"/>
  <c r="AH131" i="1" s="1"/>
  <c r="AF131" i="1" s="1"/>
  <c r="AJ131" i="1" s="1"/>
  <c r="AL131" i="1" s="1"/>
  <c r="AO131" i="1" s="1"/>
  <c r="AQ131" i="1" s="1"/>
  <c r="AX131" i="1" s="1"/>
  <c r="L130" i="1"/>
  <c r="N130" i="1" s="1"/>
  <c r="P130" i="1" s="1"/>
  <c r="R130" i="1" s="1"/>
  <c r="T130" i="1" s="1"/>
  <c r="V130" i="1" s="1"/>
  <c r="X130" i="1" s="1"/>
  <c r="AH130" i="1" s="1"/>
  <c r="AF130" i="1" s="1"/>
  <c r="AJ130" i="1" s="1"/>
  <c r="AL130" i="1" s="1"/>
  <c r="AO130" i="1" s="1"/>
  <c r="AQ130" i="1" s="1"/>
  <c r="AX130" i="1" s="1"/>
  <c r="L129" i="1"/>
  <c r="N129" i="1" s="1"/>
  <c r="P129" i="1" s="1"/>
  <c r="R129" i="1" s="1"/>
  <c r="T129" i="1" s="1"/>
  <c r="V129" i="1" s="1"/>
  <c r="X129" i="1" s="1"/>
  <c r="Z129" i="1" s="1"/>
  <c r="AB129" i="1" s="1"/>
  <c r="AD129" i="1" s="1"/>
  <c r="L128" i="1"/>
  <c r="N128" i="1" s="1"/>
  <c r="P128" i="1" s="1"/>
  <c r="Z128" i="1" s="1"/>
  <c r="AH128" i="1" s="1"/>
  <c r="AF128" i="1" s="1"/>
  <c r="AJ128" i="1" s="1"/>
  <c r="AL128" i="1" s="1"/>
  <c r="AO128" i="1" s="1"/>
  <c r="AQ128" i="1" s="1"/>
  <c r="AX128" i="1" s="1"/>
  <c r="L127" i="1"/>
  <c r="N127" i="1" s="1"/>
  <c r="P127" i="1" s="1"/>
  <c r="R127" i="1" s="1"/>
  <c r="T127" i="1" s="1"/>
  <c r="V127" i="1" s="1"/>
  <c r="X127" i="1" s="1"/>
  <c r="Z127" i="1" s="1"/>
  <c r="AB127" i="1" s="1"/>
  <c r="AD127" i="1" s="1"/>
  <c r="AH129" i="1" l="1"/>
  <c r="AF129" i="1"/>
  <c r="AJ129" i="1" s="1"/>
  <c r="AL129" i="1" s="1"/>
  <c r="AO129" i="1" s="1"/>
  <c r="AQ129" i="1" s="1"/>
  <c r="AX129" i="1" s="1"/>
  <c r="AH127" i="1"/>
  <c r="AF127" i="1"/>
  <c r="AJ127" i="1" s="1"/>
  <c r="AL127" i="1" s="1"/>
  <c r="AO127" i="1" s="1"/>
  <c r="AQ127" i="1" s="1"/>
  <c r="AX127" i="1" s="1"/>
  <c r="E10" i="4"/>
  <c r="E59" i="3"/>
  <c r="L108" i="1"/>
  <c r="N108" i="1" s="1"/>
  <c r="P108" i="1" s="1"/>
  <c r="Z108" i="1" s="1"/>
  <c r="AH108" i="1" s="1"/>
  <c r="AF108" i="1" s="1"/>
  <c r="AJ108" i="1" s="1"/>
  <c r="AL108" i="1" s="1"/>
  <c r="AO108" i="1" s="1"/>
  <c r="AQ108" i="1" s="1"/>
  <c r="AX108" i="1" s="1"/>
  <c r="L107" i="1"/>
  <c r="N107" i="1" s="1"/>
  <c r="P107" i="1" s="1"/>
  <c r="Z107" i="1" s="1"/>
  <c r="AH107" i="1" s="1"/>
  <c r="AF107" i="1" s="1"/>
  <c r="AJ107" i="1" s="1"/>
  <c r="AL107" i="1" s="1"/>
  <c r="AO107" i="1" s="1"/>
  <c r="AQ107" i="1" s="1"/>
  <c r="AX107" i="1" s="1"/>
  <c r="L106" i="1"/>
  <c r="N106" i="1" s="1"/>
  <c r="P106" i="1" s="1"/>
  <c r="Z106" i="1" s="1"/>
  <c r="AH106" i="1" s="1"/>
  <c r="AF106" i="1" s="1"/>
  <c r="AJ106" i="1" s="1"/>
  <c r="AL106" i="1" s="1"/>
  <c r="AO106" i="1" s="1"/>
  <c r="AQ106" i="1" s="1"/>
  <c r="AX106" i="1" s="1"/>
  <c r="N105" i="1"/>
  <c r="P105" i="1" s="1"/>
  <c r="Z105" i="1" s="1"/>
  <c r="AH105" i="1" s="1"/>
  <c r="AF105" i="1" s="1"/>
  <c r="AJ105" i="1" s="1"/>
  <c r="AL105" i="1" s="1"/>
  <c r="AO105" i="1" s="1"/>
  <c r="AQ105" i="1" s="1"/>
  <c r="AX105" i="1" s="1"/>
  <c r="L105" i="1"/>
  <c r="L111" i="1"/>
  <c r="N111" i="1" s="1"/>
  <c r="P111" i="1" s="1"/>
  <c r="Z111" i="1" s="1"/>
  <c r="AH111" i="1" s="1"/>
  <c r="AF111" i="1" s="1"/>
  <c r="AJ111" i="1" s="1"/>
  <c r="AL111" i="1" s="1"/>
  <c r="AO111" i="1" s="1"/>
  <c r="AQ111" i="1" s="1"/>
  <c r="AX111" i="1" s="1"/>
  <c r="L110" i="1"/>
  <c r="N110" i="1" s="1"/>
  <c r="P110" i="1" s="1"/>
  <c r="Z110" i="1" s="1"/>
  <c r="AH110" i="1" s="1"/>
  <c r="AF110" i="1" s="1"/>
  <c r="AJ110" i="1" s="1"/>
  <c r="AL110" i="1" s="1"/>
  <c r="AO110" i="1" s="1"/>
  <c r="AQ110" i="1" s="1"/>
  <c r="AX110" i="1" s="1"/>
  <c r="L109" i="1"/>
  <c r="N109" i="1" s="1"/>
  <c r="P109" i="1" s="1"/>
  <c r="Z109" i="1" s="1"/>
  <c r="AH109" i="1" s="1"/>
  <c r="AF109" i="1" s="1"/>
  <c r="AJ109" i="1" s="1"/>
  <c r="AL109" i="1" s="1"/>
  <c r="AO109" i="1" s="1"/>
  <c r="AQ109" i="1" s="1"/>
  <c r="AX109" i="1" s="1"/>
  <c r="L104" i="1"/>
  <c r="V104" i="1" s="1"/>
  <c r="X104" i="1" s="1"/>
  <c r="AH104" i="1" s="1"/>
  <c r="AF104" i="1" s="1"/>
  <c r="AJ104" i="1" s="1"/>
  <c r="AL104" i="1" s="1"/>
  <c r="AO104" i="1" s="1"/>
  <c r="AQ104" i="1" s="1"/>
  <c r="AX104" i="1" s="1"/>
  <c r="L103" i="1"/>
  <c r="V103" i="1" s="1"/>
  <c r="X103" i="1" s="1"/>
  <c r="AH103" i="1" s="1"/>
  <c r="AF103" i="1" s="1"/>
  <c r="AJ103" i="1" s="1"/>
  <c r="AL103" i="1" s="1"/>
  <c r="AO103" i="1" s="1"/>
  <c r="AQ103" i="1" s="1"/>
  <c r="AX103" i="1" s="1"/>
  <c r="L116" i="1"/>
  <c r="N116" i="1" s="1"/>
  <c r="P116" i="1" s="1"/>
  <c r="R116" i="1" s="1"/>
  <c r="T116" i="1" s="1"/>
  <c r="V116" i="1" s="1"/>
  <c r="X116" i="1" s="1"/>
  <c r="Z116" i="1" s="1"/>
  <c r="AB116" i="1" s="1"/>
  <c r="AD116" i="1" s="1"/>
  <c r="L114" i="1"/>
  <c r="N114" i="1" s="1"/>
  <c r="P114" i="1" s="1"/>
  <c r="R114" i="1" s="1"/>
  <c r="T114" i="1" s="1"/>
  <c r="V114" i="1" s="1"/>
  <c r="X114" i="1" s="1"/>
  <c r="Z114" i="1" s="1"/>
  <c r="AB114" i="1" s="1"/>
  <c r="AD114" i="1" s="1"/>
  <c r="L112" i="1"/>
  <c r="N112" i="1" s="1"/>
  <c r="P112" i="1" s="1"/>
  <c r="Z112" i="1" s="1"/>
  <c r="AH112" i="1" s="1"/>
  <c r="AF112" i="1" s="1"/>
  <c r="AJ112" i="1" s="1"/>
  <c r="AL112" i="1" s="1"/>
  <c r="AO112" i="1" s="1"/>
  <c r="AQ112" i="1" s="1"/>
  <c r="AX112" i="1" s="1"/>
  <c r="L113" i="1"/>
  <c r="N113" i="1" s="1"/>
  <c r="P113" i="1" s="1"/>
  <c r="Z113" i="1" s="1"/>
  <c r="AH113" i="1" s="1"/>
  <c r="AF113" i="1" s="1"/>
  <c r="AJ113" i="1" s="1"/>
  <c r="AL113" i="1" s="1"/>
  <c r="AO113" i="1" s="1"/>
  <c r="AQ113" i="1" s="1"/>
  <c r="AX113" i="1" s="1"/>
  <c r="L115" i="1"/>
  <c r="N115" i="1" s="1"/>
  <c r="P115" i="1" s="1"/>
  <c r="Z115" i="1" s="1"/>
  <c r="AH115" i="1" s="1"/>
  <c r="AF115" i="1" s="1"/>
  <c r="AJ115" i="1" s="1"/>
  <c r="AL115" i="1" s="1"/>
  <c r="AO115" i="1" s="1"/>
  <c r="AQ115" i="1" s="1"/>
  <c r="AX115" i="1" s="1"/>
  <c r="L117" i="1"/>
  <c r="N117" i="1" s="1"/>
  <c r="P117" i="1" s="1"/>
  <c r="Z117" i="1" s="1"/>
  <c r="AH117" i="1" s="1"/>
  <c r="AF117" i="1" s="1"/>
  <c r="AJ117" i="1" s="1"/>
  <c r="AL117" i="1" s="1"/>
  <c r="AO117" i="1" s="1"/>
  <c r="AQ117" i="1" s="1"/>
  <c r="AX117" i="1" s="1"/>
  <c r="L118" i="1"/>
  <c r="N118" i="1" s="1"/>
  <c r="P118" i="1" s="1"/>
  <c r="Z118" i="1" s="1"/>
  <c r="AH118" i="1" s="1"/>
  <c r="AF118" i="1" s="1"/>
  <c r="AJ118" i="1" s="1"/>
  <c r="AL118" i="1" s="1"/>
  <c r="AO118" i="1" s="1"/>
  <c r="AQ118" i="1" s="1"/>
  <c r="AX118" i="1" s="1"/>
  <c r="L126" i="1"/>
  <c r="N126" i="1" s="1"/>
  <c r="P126" i="1" s="1"/>
  <c r="Z126" i="1" s="1"/>
  <c r="AH126" i="1" s="1"/>
  <c r="AF126" i="1" s="1"/>
  <c r="AJ126" i="1" s="1"/>
  <c r="AL126" i="1" s="1"/>
  <c r="AO126" i="1" s="1"/>
  <c r="AQ126" i="1" s="1"/>
  <c r="AX126" i="1" s="1"/>
  <c r="L125" i="1"/>
  <c r="N125" i="1" s="1"/>
  <c r="P125" i="1" s="1"/>
  <c r="Z125" i="1" s="1"/>
  <c r="AH125" i="1" s="1"/>
  <c r="AF125" i="1" s="1"/>
  <c r="AJ125" i="1" s="1"/>
  <c r="AL125" i="1" s="1"/>
  <c r="AO125" i="1" s="1"/>
  <c r="AQ125" i="1" s="1"/>
  <c r="AX125" i="1" s="1"/>
  <c r="L124" i="1"/>
  <c r="N124" i="1" s="1"/>
  <c r="P124" i="1" s="1"/>
  <c r="Z124" i="1" s="1"/>
  <c r="AH124" i="1" s="1"/>
  <c r="AF124" i="1" s="1"/>
  <c r="AJ124" i="1" s="1"/>
  <c r="AL124" i="1" s="1"/>
  <c r="AO124" i="1" s="1"/>
  <c r="AQ124" i="1" s="1"/>
  <c r="AX124" i="1" s="1"/>
  <c r="L123" i="1"/>
  <c r="N123" i="1" s="1"/>
  <c r="P123" i="1" s="1"/>
  <c r="Z123" i="1" s="1"/>
  <c r="AH123" i="1" s="1"/>
  <c r="AF123" i="1" s="1"/>
  <c r="AJ123" i="1" s="1"/>
  <c r="AL123" i="1" s="1"/>
  <c r="AO123" i="1" s="1"/>
  <c r="AQ123" i="1" s="1"/>
  <c r="AX123" i="1" s="1"/>
  <c r="L122" i="1"/>
  <c r="N122" i="1" s="1"/>
  <c r="P122" i="1" s="1"/>
  <c r="Z122" i="1" s="1"/>
  <c r="AH122" i="1" s="1"/>
  <c r="AF122" i="1" s="1"/>
  <c r="AJ122" i="1" s="1"/>
  <c r="AL122" i="1" s="1"/>
  <c r="AO122" i="1" s="1"/>
  <c r="AQ122" i="1" s="1"/>
  <c r="AX122" i="1" s="1"/>
  <c r="L121" i="1"/>
  <c r="N121" i="1" s="1"/>
  <c r="P121" i="1" s="1"/>
  <c r="Z121" i="1" s="1"/>
  <c r="AH121" i="1" s="1"/>
  <c r="AF121" i="1" s="1"/>
  <c r="AJ121" i="1" s="1"/>
  <c r="AL121" i="1" s="1"/>
  <c r="AO121" i="1" s="1"/>
  <c r="AQ121" i="1" s="1"/>
  <c r="AX121" i="1" s="1"/>
  <c r="L119" i="1"/>
  <c r="N119" i="1" s="1"/>
  <c r="P119" i="1" s="1"/>
  <c r="Z119" i="1" s="1"/>
  <c r="AH119" i="1" s="1"/>
  <c r="AF119" i="1" s="1"/>
  <c r="AJ119" i="1" s="1"/>
  <c r="AL119" i="1" s="1"/>
  <c r="AO119" i="1" s="1"/>
  <c r="AQ119" i="1" s="1"/>
  <c r="AX119" i="1" s="1"/>
  <c r="L120" i="1"/>
  <c r="N120" i="1" s="1"/>
  <c r="P120" i="1" s="1"/>
  <c r="Z120" i="1" s="1"/>
  <c r="AH120" i="1" s="1"/>
  <c r="AF120" i="1" s="1"/>
  <c r="AJ120" i="1" s="1"/>
  <c r="AL120" i="1" s="1"/>
  <c r="AO120" i="1" s="1"/>
  <c r="AQ120" i="1" s="1"/>
  <c r="AX120" i="1" s="1"/>
  <c r="AH116" i="1" l="1"/>
  <c r="AF116" i="1"/>
  <c r="AJ116" i="1" s="1"/>
  <c r="AL116" i="1" s="1"/>
  <c r="AO116" i="1" s="1"/>
  <c r="AQ116" i="1" s="1"/>
  <c r="AX116" i="1" s="1"/>
  <c r="AH114" i="1"/>
  <c r="AF114" i="1"/>
  <c r="AJ114" i="1" s="1"/>
  <c r="AL114" i="1" s="1"/>
  <c r="AO114" i="1" s="1"/>
  <c r="AQ114" i="1" s="1"/>
  <c r="AX114" i="1" s="1"/>
  <c r="G114" i="1"/>
  <c r="G113" i="1"/>
  <c r="G112" i="1"/>
  <c r="G135" i="1" s="1"/>
  <c r="L102" i="1" l="1"/>
  <c r="N102" i="1" s="1"/>
  <c r="P102" i="1" s="1"/>
  <c r="Z102" i="1" s="1"/>
  <c r="AH102" i="1" s="1"/>
  <c r="AF102" i="1" s="1"/>
  <c r="AJ102" i="1" s="1"/>
  <c r="AL102" i="1" s="1"/>
  <c r="AO102" i="1" s="1"/>
  <c r="AQ102" i="1" s="1"/>
  <c r="AX102" i="1" s="1"/>
  <c r="L101" i="1"/>
  <c r="N101" i="1" s="1"/>
  <c r="P101" i="1" s="1"/>
  <c r="Z101" i="1" s="1"/>
  <c r="AH101" i="1" s="1"/>
  <c r="AF101" i="1" s="1"/>
  <c r="AJ101" i="1" s="1"/>
  <c r="AL101" i="1" s="1"/>
  <c r="AO101" i="1" s="1"/>
  <c r="AQ101" i="1" s="1"/>
  <c r="AX101" i="1" s="1"/>
  <c r="L100" i="1"/>
  <c r="N100" i="1" s="1"/>
  <c r="P100" i="1" s="1"/>
  <c r="Z100" i="1" s="1"/>
  <c r="AH100" i="1" s="1"/>
  <c r="AF100" i="1" s="1"/>
  <c r="AJ100" i="1" s="1"/>
  <c r="AL100" i="1" s="1"/>
  <c r="AO100" i="1" s="1"/>
  <c r="AQ100" i="1" s="1"/>
  <c r="AX100" i="1" s="1"/>
  <c r="L36" i="1" l="1"/>
  <c r="N36" i="1" s="1"/>
  <c r="P36" i="1" s="1"/>
  <c r="R36" i="1" s="1"/>
  <c r="T36" i="1" s="1"/>
  <c r="V36" i="1" s="1"/>
  <c r="X36" i="1" s="1"/>
  <c r="Z36" i="1" s="1"/>
  <c r="AB36" i="1" s="1"/>
  <c r="AD36" i="1" s="1"/>
  <c r="AH36" i="1" l="1"/>
  <c r="AF36" i="1"/>
  <c r="AJ36" i="1" s="1"/>
  <c r="AL36" i="1" s="1"/>
  <c r="AO36" i="1" s="1"/>
  <c r="AQ36" i="1" s="1"/>
  <c r="AX36" i="1" s="1"/>
  <c r="L99" i="1"/>
  <c r="N99" i="1" s="1"/>
  <c r="P99" i="1" s="1"/>
  <c r="Z99" i="1" s="1"/>
  <c r="AH99" i="1" s="1"/>
  <c r="AF99" i="1" s="1"/>
  <c r="AJ99" i="1" s="1"/>
  <c r="AL99" i="1" s="1"/>
  <c r="AO99" i="1" s="1"/>
  <c r="AQ99" i="1" s="1"/>
  <c r="AX99" i="1" s="1"/>
  <c r="N5" i="4" l="1"/>
  <c r="N4" i="4"/>
  <c r="N3" i="4"/>
  <c r="L79" i="1"/>
  <c r="N79" i="1" s="1"/>
  <c r="P79" i="1" s="1"/>
  <c r="R79" i="1" s="1"/>
  <c r="T79" i="1" s="1"/>
  <c r="V79" i="1" s="1"/>
  <c r="X79" i="1" s="1"/>
  <c r="AH79" i="1" s="1"/>
  <c r="AF79" i="1" s="1"/>
  <c r="AJ79" i="1" s="1"/>
  <c r="AL79" i="1" s="1"/>
  <c r="AO79" i="1" s="1"/>
  <c r="AQ79" i="1" s="1"/>
  <c r="AX79" i="1" s="1"/>
  <c r="L85" i="1"/>
  <c r="N85" i="1" s="1"/>
  <c r="P85" i="1" s="1"/>
  <c r="R85" i="1" s="1"/>
  <c r="T85" i="1" s="1"/>
  <c r="V85" i="1" s="1"/>
  <c r="X85" i="1" s="1"/>
  <c r="Z85" i="1" s="1"/>
  <c r="AB85" i="1" s="1"/>
  <c r="AD85" i="1" s="1"/>
  <c r="L81" i="1"/>
  <c r="N81" i="1" s="1"/>
  <c r="P81" i="1" s="1"/>
  <c r="R81" i="1" s="1"/>
  <c r="T81" i="1" s="1"/>
  <c r="V81" i="1" s="1"/>
  <c r="X81" i="1" s="1"/>
  <c r="Z81" i="1" s="1"/>
  <c r="AB81" i="1" s="1"/>
  <c r="AD81" i="1" s="1"/>
  <c r="L63" i="1"/>
  <c r="N63" i="1" s="1"/>
  <c r="P63" i="1" s="1"/>
  <c r="R63" i="1" s="1"/>
  <c r="T63" i="1" s="1"/>
  <c r="V63" i="1" s="1"/>
  <c r="X63" i="1" s="1"/>
  <c r="Z63" i="1" s="1"/>
  <c r="AB63" i="1" s="1"/>
  <c r="AD63" i="1" s="1"/>
  <c r="L62" i="1"/>
  <c r="N62" i="1" s="1"/>
  <c r="P62" i="1" s="1"/>
  <c r="R62" i="1" s="1"/>
  <c r="T62" i="1" s="1"/>
  <c r="V62" i="1" s="1"/>
  <c r="X62" i="1" s="1"/>
  <c r="Z62" i="1" s="1"/>
  <c r="AB62" i="1" s="1"/>
  <c r="AD62" i="1" s="1"/>
  <c r="L47" i="1"/>
  <c r="N47" i="1" s="1"/>
  <c r="P47" i="1" s="1"/>
  <c r="R47" i="1" s="1"/>
  <c r="T47" i="1" s="1"/>
  <c r="V47" i="1" s="1"/>
  <c r="X47" i="1" s="1"/>
  <c r="AH47" i="1" s="1"/>
  <c r="AF47" i="1" s="1"/>
  <c r="AJ47" i="1" s="1"/>
  <c r="AL47" i="1" s="1"/>
  <c r="AO47" i="1" s="1"/>
  <c r="AQ47" i="1" s="1"/>
  <c r="AX47" i="1" s="1"/>
  <c r="L45" i="1"/>
  <c r="N45" i="1" s="1"/>
  <c r="P45" i="1" s="1"/>
  <c r="R45" i="1" s="1"/>
  <c r="T45" i="1" s="1"/>
  <c r="V45" i="1" s="1"/>
  <c r="X45" i="1" s="1"/>
  <c r="AH45" i="1" s="1"/>
  <c r="AF45" i="1" s="1"/>
  <c r="AJ45" i="1" s="1"/>
  <c r="AL45" i="1" s="1"/>
  <c r="AO45" i="1" s="1"/>
  <c r="AQ45" i="1" s="1"/>
  <c r="AX45" i="1" s="1"/>
  <c r="L41" i="1"/>
  <c r="N41" i="1" s="1"/>
  <c r="P41" i="1" s="1"/>
  <c r="R41" i="1" s="1"/>
  <c r="T41" i="1" s="1"/>
  <c r="V41" i="1" s="1"/>
  <c r="X41" i="1" s="1"/>
  <c r="AH41" i="1" s="1"/>
  <c r="AF41" i="1" s="1"/>
  <c r="AJ41" i="1" s="1"/>
  <c r="AL41" i="1" s="1"/>
  <c r="AO41" i="1" s="1"/>
  <c r="AQ41" i="1" s="1"/>
  <c r="AX41" i="1" s="1"/>
  <c r="L39" i="1"/>
  <c r="N39" i="1" s="1"/>
  <c r="P39" i="1" s="1"/>
  <c r="R39" i="1" s="1"/>
  <c r="T39" i="1" s="1"/>
  <c r="V39" i="1" s="1"/>
  <c r="X39" i="1" s="1"/>
  <c r="AH39" i="1" s="1"/>
  <c r="AF39" i="1" s="1"/>
  <c r="AJ39" i="1" s="1"/>
  <c r="AL39" i="1" s="1"/>
  <c r="AO39" i="1" s="1"/>
  <c r="AQ39" i="1" s="1"/>
  <c r="AX39" i="1" s="1"/>
  <c r="L37" i="1"/>
  <c r="N37" i="1" s="1"/>
  <c r="P37" i="1" s="1"/>
  <c r="R37" i="1" s="1"/>
  <c r="T37" i="1" s="1"/>
  <c r="V37" i="1" s="1"/>
  <c r="X37" i="1" s="1"/>
  <c r="AH37" i="1" s="1"/>
  <c r="AF37" i="1" s="1"/>
  <c r="L93" i="1"/>
  <c r="V93" i="1" s="1"/>
  <c r="X93" i="1" s="1"/>
  <c r="AH93" i="1" s="1"/>
  <c r="AF93" i="1" s="1"/>
  <c r="AJ93" i="1" s="1"/>
  <c r="AL93" i="1" s="1"/>
  <c r="AO93" i="1" s="1"/>
  <c r="AQ93" i="1" s="1"/>
  <c r="AX93" i="1" s="1"/>
  <c r="L95" i="1"/>
  <c r="V95" i="1" s="1"/>
  <c r="X95" i="1" s="1"/>
  <c r="AH95" i="1" s="1"/>
  <c r="AF95" i="1" s="1"/>
  <c r="AJ95" i="1" s="1"/>
  <c r="AL95" i="1" s="1"/>
  <c r="AO95" i="1" s="1"/>
  <c r="AQ95" i="1" s="1"/>
  <c r="AX95" i="1" s="1"/>
  <c r="L14" i="1"/>
  <c r="V14" i="1" s="1"/>
  <c r="X14" i="1" s="1"/>
  <c r="AH14" i="1" s="1"/>
  <c r="AF14" i="1" s="1"/>
  <c r="AJ14" i="1" s="1"/>
  <c r="AL14" i="1" s="1"/>
  <c r="AO14" i="1" s="1"/>
  <c r="AQ14" i="1" s="1"/>
  <c r="AX14" i="1" s="1"/>
  <c r="L98" i="1"/>
  <c r="N98" i="1" s="1"/>
  <c r="P98" i="1" s="1"/>
  <c r="R98" i="1" s="1"/>
  <c r="T98" i="1" s="1"/>
  <c r="V98" i="1" s="1"/>
  <c r="X98" i="1" s="1"/>
  <c r="Z98" i="1" s="1"/>
  <c r="AB98" i="1" s="1"/>
  <c r="AD98" i="1" s="1"/>
  <c r="L89" i="1"/>
  <c r="N89" i="1" s="1"/>
  <c r="P89" i="1" s="1"/>
  <c r="R89" i="1" s="1"/>
  <c r="T89" i="1" s="1"/>
  <c r="V89" i="1" s="1"/>
  <c r="X89" i="1" s="1"/>
  <c r="Z89" i="1" s="1"/>
  <c r="AB89" i="1" s="1"/>
  <c r="AD89" i="1" s="1"/>
  <c r="L88" i="1"/>
  <c r="N88" i="1" s="1"/>
  <c r="P88" i="1" s="1"/>
  <c r="R88" i="1" s="1"/>
  <c r="T88" i="1" s="1"/>
  <c r="V88" i="1" s="1"/>
  <c r="X88" i="1" s="1"/>
  <c r="Z88" i="1" s="1"/>
  <c r="AB88" i="1" s="1"/>
  <c r="AD88" i="1" s="1"/>
  <c r="L44" i="1"/>
  <c r="N44" i="1" s="1"/>
  <c r="P44" i="1" s="1"/>
  <c r="R44" i="1" s="1"/>
  <c r="T44" i="1" s="1"/>
  <c r="V44" i="1" s="1"/>
  <c r="X44" i="1" s="1"/>
  <c r="Z44" i="1" s="1"/>
  <c r="AB44" i="1" s="1"/>
  <c r="AD44" i="1" s="1"/>
  <c r="L42" i="1"/>
  <c r="N42" i="1" s="1"/>
  <c r="P42" i="1" s="1"/>
  <c r="R42" i="1" s="1"/>
  <c r="T42" i="1" s="1"/>
  <c r="V42" i="1" s="1"/>
  <c r="X42" i="1" s="1"/>
  <c r="Z42" i="1" s="1"/>
  <c r="AB42" i="1" s="1"/>
  <c r="AD42" i="1" s="1"/>
  <c r="L38" i="1"/>
  <c r="N38" i="1" s="1"/>
  <c r="P38" i="1" s="1"/>
  <c r="R38" i="1" s="1"/>
  <c r="T38" i="1" s="1"/>
  <c r="V38" i="1" s="1"/>
  <c r="X38" i="1" s="1"/>
  <c r="Z38" i="1" s="1"/>
  <c r="AB38" i="1" s="1"/>
  <c r="AD38" i="1" s="1"/>
  <c r="L35" i="1"/>
  <c r="N35" i="1" s="1"/>
  <c r="P35" i="1" s="1"/>
  <c r="R35" i="1" s="1"/>
  <c r="T35" i="1" s="1"/>
  <c r="V35" i="1" s="1"/>
  <c r="X35" i="1" s="1"/>
  <c r="Z35" i="1" s="1"/>
  <c r="AB35" i="1" s="1"/>
  <c r="AD35" i="1" s="1"/>
  <c r="L34" i="1"/>
  <c r="N34" i="1" s="1"/>
  <c r="P34" i="1" s="1"/>
  <c r="R34" i="1" s="1"/>
  <c r="T34" i="1" s="1"/>
  <c r="V34" i="1" s="1"/>
  <c r="X34" i="1" s="1"/>
  <c r="Z34" i="1" s="1"/>
  <c r="AB34" i="1" s="1"/>
  <c r="AD34" i="1" s="1"/>
  <c r="L33" i="1"/>
  <c r="N33" i="1" s="1"/>
  <c r="P33" i="1" s="1"/>
  <c r="R33" i="1" s="1"/>
  <c r="T33" i="1" s="1"/>
  <c r="V33" i="1" s="1"/>
  <c r="X33" i="1" s="1"/>
  <c r="Z33" i="1" s="1"/>
  <c r="AB33" i="1" s="1"/>
  <c r="AD33" i="1" s="1"/>
  <c r="L32" i="1"/>
  <c r="N32" i="1" s="1"/>
  <c r="P32" i="1" s="1"/>
  <c r="R32" i="1" s="1"/>
  <c r="T32" i="1" s="1"/>
  <c r="V32" i="1" s="1"/>
  <c r="X32" i="1" s="1"/>
  <c r="Z32" i="1" s="1"/>
  <c r="AB32" i="1" s="1"/>
  <c r="AD32" i="1" s="1"/>
  <c r="L31" i="1"/>
  <c r="N31" i="1" s="1"/>
  <c r="P31" i="1" s="1"/>
  <c r="R31" i="1" s="1"/>
  <c r="T31" i="1" s="1"/>
  <c r="V31" i="1" s="1"/>
  <c r="X31" i="1" s="1"/>
  <c r="Z31" i="1" s="1"/>
  <c r="AB31" i="1" s="1"/>
  <c r="AD31" i="1" s="1"/>
  <c r="L29" i="1"/>
  <c r="N29" i="1" s="1"/>
  <c r="P29" i="1" s="1"/>
  <c r="R29" i="1" s="1"/>
  <c r="T29" i="1" s="1"/>
  <c r="V29" i="1" s="1"/>
  <c r="X29" i="1" s="1"/>
  <c r="Z29" i="1" s="1"/>
  <c r="AB29" i="1" s="1"/>
  <c r="AD29" i="1" s="1"/>
  <c r="L28" i="1"/>
  <c r="N28" i="1" s="1"/>
  <c r="P28" i="1" s="1"/>
  <c r="R28" i="1" s="1"/>
  <c r="T28" i="1" s="1"/>
  <c r="V28" i="1" s="1"/>
  <c r="X28" i="1" s="1"/>
  <c r="Z28" i="1" s="1"/>
  <c r="AB28" i="1" s="1"/>
  <c r="AD28" i="1" s="1"/>
  <c r="L27" i="1"/>
  <c r="N27" i="1" s="1"/>
  <c r="P27" i="1" s="1"/>
  <c r="R27" i="1" s="1"/>
  <c r="T27" i="1" s="1"/>
  <c r="V27" i="1" s="1"/>
  <c r="X27" i="1" s="1"/>
  <c r="Z27" i="1" s="1"/>
  <c r="AB27" i="1" s="1"/>
  <c r="AD27" i="1" s="1"/>
  <c r="L26" i="1"/>
  <c r="N26" i="1" s="1"/>
  <c r="P26" i="1" s="1"/>
  <c r="R26" i="1" s="1"/>
  <c r="T26" i="1" s="1"/>
  <c r="V26" i="1" s="1"/>
  <c r="X26" i="1" s="1"/>
  <c r="Z26" i="1" s="1"/>
  <c r="AB26" i="1" s="1"/>
  <c r="AD26" i="1" s="1"/>
  <c r="L22" i="1"/>
  <c r="N22" i="1" s="1"/>
  <c r="P22" i="1" s="1"/>
  <c r="R22" i="1" s="1"/>
  <c r="T22" i="1" s="1"/>
  <c r="V22" i="1" s="1"/>
  <c r="X22" i="1" s="1"/>
  <c r="Z22" i="1" s="1"/>
  <c r="AB22" i="1" s="1"/>
  <c r="AD22" i="1" s="1"/>
  <c r="L15" i="1"/>
  <c r="N15" i="1" s="1"/>
  <c r="P15" i="1" s="1"/>
  <c r="R15" i="1" s="1"/>
  <c r="T15" i="1" s="1"/>
  <c r="L10" i="1"/>
  <c r="N10" i="1" s="1"/>
  <c r="P10" i="1" s="1"/>
  <c r="R10" i="1" s="1"/>
  <c r="T10" i="1" s="1"/>
  <c r="V10" i="1" s="1"/>
  <c r="X10" i="1" s="1"/>
  <c r="Z10" i="1" s="1"/>
  <c r="AB10" i="1" s="1"/>
  <c r="AD10" i="1" s="1"/>
  <c r="L9" i="1"/>
  <c r="N9" i="1" s="1"/>
  <c r="P9" i="1" s="1"/>
  <c r="R9" i="1" s="1"/>
  <c r="T9" i="1" s="1"/>
  <c r="V9" i="1" s="1"/>
  <c r="X9" i="1" s="1"/>
  <c r="Z9" i="1" s="1"/>
  <c r="AB9" i="1" s="1"/>
  <c r="AD9" i="1" s="1"/>
  <c r="L97" i="1"/>
  <c r="N97" i="1" s="1"/>
  <c r="P97" i="1" s="1"/>
  <c r="Z97" i="1" s="1"/>
  <c r="AH97" i="1" s="1"/>
  <c r="AF97" i="1" s="1"/>
  <c r="AJ97" i="1" s="1"/>
  <c r="AL97" i="1" s="1"/>
  <c r="AO97" i="1" s="1"/>
  <c r="AQ97" i="1" s="1"/>
  <c r="AX97" i="1" s="1"/>
  <c r="L96" i="1"/>
  <c r="N96" i="1" s="1"/>
  <c r="P96" i="1" s="1"/>
  <c r="Z96" i="1" s="1"/>
  <c r="AH96" i="1" s="1"/>
  <c r="AF96" i="1" s="1"/>
  <c r="AJ96" i="1" s="1"/>
  <c r="AL96" i="1" s="1"/>
  <c r="AO96" i="1" s="1"/>
  <c r="AQ96" i="1" s="1"/>
  <c r="AX96" i="1" s="1"/>
  <c r="L94" i="1"/>
  <c r="N94" i="1" s="1"/>
  <c r="P94" i="1" s="1"/>
  <c r="Z94" i="1" s="1"/>
  <c r="AH94" i="1" s="1"/>
  <c r="AF94" i="1" s="1"/>
  <c r="AJ94" i="1" s="1"/>
  <c r="AL94" i="1" s="1"/>
  <c r="AO94" i="1" s="1"/>
  <c r="AQ94" i="1" s="1"/>
  <c r="AX94" i="1" s="1"/>
  <c r="L92" i="1"/>
  <c r="N92" i="1" s="1"/>
  <c r="P92" i="1" s="1"/>
  <c r="Z92" i="1" s="1"/>
  <c r="AH92" i="1" s="1"/>
  <c r="AF92" i="1" s="1"/>
  <c r="AJ92" i="1" s="1"/>
  <c r="AL92" i="1" s="1"/>
  <c r="AO92" i="1" s="1"/>
  <c r="AQ92" i="1" s="1"/>
  <c r="AX92" i="1" s="1"/>
  <c r="L91" i="1"/>
  <c r="N91" i="1" s="1"/>
  <c r="P91" i="1" s="1"/>
  <c r="Z91" i="1" s="1"/>
  <c r="AH91" i="1" s="1"/>
  <c r="AF91" i="1" s="1"/>
  <c r="AJ91" i="1" s="1"/>
  <c r="AL91" i="1" s="1"/>
  <c r="AO91" i="1" s="1"/>
  <c r="AQ91" i="1" s="1"/>
  <c r="AX91" i="1" s="1"/>
  <c r="L90" i="1"/>
  <c r="N90" i="1" s="1"/>
  <c r="P90" i="1" s="1"/>
  <c r="Z90" i="1" s="1"/>
  <c r="AH90" i="1" s="1"/>
  <c r="AF90" i="1" s="1"/>
  <c r="AJ90" i="1" s="1"/>
  <c r="AL90" i="1" s="1"/>
  <c r="AO90" i="1" s="1"/>
  <c r="AQ90" i="1" s="1"/>
  <c r="AX90" i="1" s="1"/>
  <c r="L87" i="1"/>
  <c r="N87" i="1" s="1"/>
  <c r="P87" i="1" s="1"/>
  <c r="Z87" i="1" s="1"/>
  <c r="AH87" i="1" s="1"/>
  <c r="AF87" i="1" s="1"/>
  <c r="AJ87" i="1" s="1"/>
  <c r="AL87" i="1" s="1"/>
  <c r="AO87" i="1" s="1"/>
  <c r="AQ87" i="1" s="1"/>
  <c r="AX87" i="1" s="1"/>
  <c r="L86" i="1"/>
  <c r="N86" i="1" s="1"/>
  <c r="P86" i="1" s="1"/>
  <c r="Z86" i="1" s="1"/>
  <c r="AH86" i="1" s="1"/>
  <c r="AF86" i="1" s="1"/>
  <c r="AJ86" i="1" s="1"/>
  <c r="AL86" i="1" s="1"/>
  <c r="AO86" i="1" s="1"/>
  <c r="AQ86" i="1" s="1"/>
  <c r="AX86" i="1" s="1"/>
  <c r="L84" i="1"/>
  <c r="N84" i="1" s="1"/>
  <c r="P84" i="1" s="1"/>
  <c r="Z84" i="1" s="1"/>
  <c r="AH84" i="1" s="1"/>
  <c r="AF84" i="1" s="1"/>
  <c r="AJ84" i="1" s="1"/>
  <c r="AL84" i="1" s="1"/>
  <c r="AO84" i="1" s="1"/>
  <c r="AQ84" i="1" s="1"/>
  <c r="AX84" i="1" s="1"/>
  <c r="L83" i="1"/>
  <c r="N83" i="1" s="1"/>
  <c r="P83" i="1" s="1"/>
  <c r="Z83" i="1" s="1"/>
  <c r="AH83" i="1" s="1"/>
  <c r="AF83" i="1" s="1"/>
  <c r="AJ83" i="1" s="1"/>
  <c r="AL83" i="1" s="1"/>
  <c r="AO83" i="1" s="1"/>
  <c r="AQ83" i="1" s="1"/>
  <c r="AX83" i="1" s="1"/>
  <c r="L82" i="1"/>
  <c r="N82" i="1" s="1"/>
  <c r="P82" i="1" s="1"/>
  <c r="Z82" i="1" s="1"/>
  <c r="AH82" i="1" s="1"/>
  <c r="AF82" i="1" s="1"/>
  <c r="AJ82" i="1" s="1"/>
  <c r="AL82" i="1" s="1"/>
  <c r="AO82" i="1" s="1"/>
  <c r="AQ82" i="1" s="1"/>
  <c r="AX82" i="1" s="1"/>
  <c r="L80" i="1"/>
  <c r="N80" i="1" s="1"/>
  <c r="P80" i="1" s="1"/>
  <c r="Z80" i="1" s="1"/>
  <c r="AH80" i="1" s="1"/>
  <c r="AF80" i="1" s="1"/>
  <c r="AJ80" i="1" s="1"/>
  <c r="AL80" i="1" s="1"/>
  <c r="AO80" i="1" s="1"/>
  <c r="AQ80" i="1" s="1"/>
  <c r="AX80" i="1" s="1"/>
  <c r="L78" i="1"/>
  <c r="N78" i="1" s="1"/>
  <c r="P78" i="1" s="1"/>
  <c r="Z78" i="1" s="1"/>
  <c r="AH78" i="1" s="1"/>
  <c r="AF78" i="1" s="1"/>
  <c r="AJ78" i="1" s="1"/>
  <c r="AL78" i="1" s="1"/>
  <c r="AO78" i="1" s="1"/>
  <c r="AQ78" i="1" s="1"/>
  <c r="AX78" i="1" s="1"/>
  <c r="L77" i="1"/>
  <c r="N77" i="1" s="1"/>
  <c r="P77" i="1" s="1"/>
  <c r="Z77" i="1" s="1"/>
  <c r="AH77" i="1" s="1"/>
  <c r="AF77" i="1" s="1"/>
  <c r="AJ77" i="1" s="1"/>
  <c r="AL77" i="1" s="1"/>
  <c r="AO77" i="1" s="1"/>
  <c r="AQ77" i="1" s="1"/>
  <c r="AX77" i="1" s="1"/>
  <c r="L76" i="1"/>
  <c r="N76" i="1" s="1"/>
  <c r="P76" i="1" s="1"/>
  <c r="Z76" i="1" s="1"/>
  <c r="AH76" i="1" s="1"/>
  <c r="AF76" i="1" s="1"/>
  <c r="AJ76" i="1" s="1"/>
  <c r="AL76" i="1" s="1"/>
  <c r="AO76" i="1" s="1"/>
  <c r="AQ76" i="1" s="1"/>
  <c r="AX76" i="1" s="1"/>
  <c r="L75" i="1"/>
  <c r="N75" i="1" s="1"/>
  <c r="P75" i="1" s="1"/>
  <c r="Z75" i="1" s="1"/>
  <c r="AH75" i="1" s="1"/>
  <c r="AF75" i="1" s="1"/>
  <c r="AJ75" i="1" s="1"/>
  <c r="AL75" i="1" s="1"/>
  <c r="AO75" i="1" s="1"/>
  <c r="AQ75" i="1" s="1"/>
  <c r="AX75" i="1" s="1"/>
  <c r="L74" i="1"/>
  <c r="N74" i="1" s="1"/>
  <c r="P74" i="1" s="1"/>
  <c r="Z74" i="1" s="1"/>
  <c r="AH74" i="1" s="1"/>
  <c r="AF74" i="1" s="1"/>
  <c r="AJ74" i="1" s="1"/>
  <c r="AL74" i="1" s="1"/>
  <c r="AO74" i="1" s="1"/>
  <c r="AQ74" i="1" s="1"/>
  <c r="AX74" i="1" s="1"/>
  <c r="L73" i="1"/>
  <c r="N73" i="1" s="1"/>
  <c r="P73" i="1" s="1"/>
  <c r="Z73" i="1" s="1"/>
  <c r="AH73" i="1" s="1"/>
  <c r="AF73" i="1" s="1"/>
  <c r="AJ73" i="1" s="1"/>
  <c r="AL73" i="1" s="1"/>
  <c r="AO73" i="1" s="1"/>
  <c r="AQ73" i="1" s="1"/>
  <c r="AX73" i="1" s="1"/>
  <c r="L72" i="1"/>
  <c r="N72" i="1" s="1"/>
  <c r="P72" i="1" s="1"/>
  <c r="Z72" i="1" s="1"/>
  <c r="AH72" i="1" s="1"/>
  <c r="AF72" i="1" s="1"/>
  <c r="AJ72" i="1" s="1"/>
  <c r="AL72" i="1" s="1"/>
  <c r="AO72" i="1" s="1"/>
  <c r="AQ72" i="1" s="1"/>
  <c r="AX72" i="1" s="1"/>
  <c r="L71" i="1"/>
  <c r="N71" i="1" s="1"/>
  <c r="P71" i="1" s="1"/>
  <c r="Z71" i="1" s="1"/>
  <c r="AH71" i="1" s="1"/>
  <c r="AF71" i="1" s="1"/>
  <c r="AJ71" i="1" s="1"/>
  <c r="AL71" i="1" s="1"/>
  <c r="AO71" i="1" s="1"/>
  <c r="AQ71" i="1" s="1"/>
  <c r="AX71" i="1" s="1"/>
  <c r="L70" i="1"/>
  <c r="N70" i="1" s="1"/>
  <c r="P70" i="1" s="1"/>
  <c r="Z70" i="1" s="1"/>
  <c r="AH70" i="1" s="1"/>
  <c r="AF70" i="1" s="1"/>
  <c r="AJ70" i="1" s="1"/>
  <c r="AL70" i="1" s="1"/>
  <c r="AO70" i="1" s="1"/>
  <c r="AQ70" i="1" s="1"/>
  <c r="AX70" i="1" s="1"/>
  <c r="L69" i="1"/>
  <c r="N69" i="1" s="1"/>
  <c r="P69" i="1" s="1"/>
  <c r="Z69" i="1" s="1"/>
  <c r="AH69" i="1" s="1"/>
  <c r="AF69" i="1" s="1"/>
  <c r="AJ69" i="1" s="1"/>
  <c r="AL69" i="1" s="1"/>
  <c r="AO69" i="1" s="1"/>
  <c r="AQ69" i="1" s="1"/>
  <c r="AX69" i="1" s="1"/>
  <c r="L68" i="1"/>
  <c r="N68" i="1" s="1"/>
  <c r="P68" i="1" s="1"/>
  <c r="Z68" i="1" s="1"/>
  <c r="AH68" i="1" s="1"/>
  <c r="AF68" i="1" s="1"/>
  <c r="AJ68" i="1" s="1"/>
  <c r="AL68" i="1" s="1"/>
  <c r="AO68" i="1" s="1"/>
  <c r="AQ68" i="1" s="1"/>
  <c r="AX68" i="1" s="1"/>
  <c r="L67" i="1"/>
  <c r="N67" i="1" s="1"/>
  <c r="P67" i="1" s="1"/>
  <c r="Z67" i="1" s="1"/>
  <c r="AH67" i="1" s="1"/>
  <c r="AF67" i="1" s="1"/>
  <c r="AJ67" i="1" s="1"/>
  <c r="AL67" i="1" s="1"/>
  <c r="AO67" i="1" s="1"/>
  <c r="AQ67" i="1" s="1"/>
  <c r="AX67" i="1" s="1"/>
  <c r="L66" i="1"/>
  <c r="N66" i="1" s="1"/>
  <c r="P66" i="1" s="1"/>
  <c r="Z66" i="1" s="1"/>
  <c r="AH66" i="1" s="1"/>
  <c r="AF66" i="1" s="1"/>
  <c r="AJ66" i="1" s="1"/>
  <c r="AL66" i="1" s="1"/>
  <c r="AO66" i="1" s="1"/>
  <c r="AQ66" i="1" s="1"/>
  <c r="AX66" i="1" s="1"/>
  <c r="L65" i="1"/>
  <c r="N65" i="1" s="1"/>
  <c r="P65" i="1" s="1"/>
  <c r="Z65" i="1" s="1"/>
  <c r="AH65" i="1" s="1"/>
  <c r="AF65" i="1" s="1"/>
  <c r="AJ65" i="1" s="1"/>
  <c r="AL65" i="1" s="1"/>
  <c r="AO65" i="1" s="1"/>
  <c r="AQ65" i="1" s="1"/>
  <c r="AX65" i="1" s="1"/>
  <c r="L64" i="1"/>
  <c r="N64" i="1" s="1"/>
  <c r="P64" i="1" s="1"/>
  <c r="Z64" i="1" s="1"/>
  <c r="AH64" i="1" s="1"/>
  <c r="AF64" i="1" s="1"/>
  <c r="AJ64" i="1" s="1"/>
  <c r="AL64" i="1" s="1"/>
  <c r="AO64" i="1" s="1"/>
  <c r="AQ64" i="1" s="1"/>
  <c r="AX64" i="1" s="1"/>
  <c r="L61" i="1"/>
  <c r="N61" i="1" s="1"/>
  <c r="P61" i="1" s="1"/>
  <c r="Z61" i="1" s="1"/>
  <c r="AH61" i="1" s="1"/>
  <c r="AF61" i="1" s="1"/>
  <c r="AJ61" i="1" s="1"/>
  <c r="AL61" i="1" s="1"/>
  <c r="AO61" i="1" s="1"/>
  <c r="AQ61" i="1" s="1"/>
  <c r="AX61" i="1" s="1"/>
  <c r="L60" i="1"/>
  <c r="N60" i="1" s="1"/>
  <c r="P60" i="1" s="1"/>
  <c r="Z60" i="1" s="1"/>
  <c r="AH60" i="1" s="1"/>
  <c r="AF60" i="1" s="1"/>
  <c r="AJ60" i="1" s="1"/>
  <c r="AL60" i="1" s="1"/>
  <c r="AO60" i="1" s="1"/>
  <c r="AQ60" i="1" s="1"/>
  <c r="AX60" i="1" s="1"/>
  <c r="L59" i="1"/>
  <c r="N59" i="1" s="1"/>
  <c r="P59" i="1" s="1"/>
  <c r="Z59" i="1" s="1"/>
  <c r="AH59" i="1" s="1"/>
  <c r="AF59" i="1" s="1"/>
  <c r="AJ59" i="1" s="1"/>
  <c r="AL59" i="1" s="1"/>
  <c r="AO59" i="1" s="1"/>
  <c r="AQ59" i="1" s="1"/>
  <c r="AX59" i="1" s="1"/>
  <c r="L58" i="1"/>
  <c r="N58" i="1" s="1"/>
  <c r="P58" i="1" s="1"/>
  <c r="Z58" i="1" s="1"/>
  <c r="AH58" i="1" s="1"/>
  <c r="AF58" i="1" s="1"/>
  <c r="AJ58" i="1" s="1"/>
  <c r="AL58" i="1" s="1"/>
  <c r="AO58" i="1" s="1"/>
  <c r="AQ58" i="1" s="1"/>
  <c r="AX58" i="1" s="1"/>
  <c r="L57" i="1"/>
  <c r="N57" i="1" s="1"/>
  <c r="P57" i="1" s="1"/>
  <c r="Z57" i="1" s="1"/>
  <c r="AH57" i="1" s="1"/>
  <c r="AF57" i="1" s="1"/>
  <c r="AJ57" i="1" s="1"/>
  <c r="AL57" i="1" s="1"/>
  <c r="AO57" i="1" s="1"/>
  <c r="AQ57" i="1" s="1"/>
  <c r="AX57" i="1" s="1"/>
  <c r="L56" i="1"/>
  <c r="N56" i="1" s="1"/>
  <c r="P56" i="1" s="1"/>
  <c r="Z56" i="1" s="1"/>
  <c r="AH56" i="1" s="1"/>
  <c r="AF56" i="1" s="1"/>
  <c r="AJ56" i="1" s="1"/>
  <c r="AL56" i="1" s="1"/>
  <c r="AO56" i="1" s="1"/>
  <c r="AQ56" i="1" s="1"/>
  <c r="AX56" i="1" s="1"/>
  <c r="L55" i="1"/>
  <c r="N55" i="1" s="1"/>
  <c r="P55" i="1" s="1"/>
  <c r="Z55" i="1" s="1"/>
  <c r="AH55" i="1" s="1"/>
  <c r="AF55" i="1" s="1"/>
  <c r="AJ55" i="1" s="1"/>
  <c r="AL55" i="1" s="1"/>
  <c r="AO55" i="1" s="1"/>
  <c r="AQ55" i="1" s="1"/>
  <c r="AX55" i="1" s="1"/>
  <c r="L54" i="1"/>
  <c r="N54" i="1" s="1"/>
  <c r="P54" i="1" s="1"/>
  <c r="Z54" i="1" s="1"/>
  <c r="AH54" i="1" s="1"/>
  <c r="AF54" i="1" s="1"/>
  <c r="AJ54" i="1" s="1"/>
  <c r="AL54" i="1" s="1"/>
  <c r="AO54" i="1" s="1"/>
  <c r="AQ54" i="1" s="1"/>
  <c r="AX54" i="1" s="1"/>
  <c r="L53" i="1"/>
  <c r="N53" i="1" s="1"/>
  <c r="P53" i="1" s="1"/>
  <c r="Z53" i="1" s="1"/>
  <c r="AH53" i="1" s="1"/>
  <c r="AF53" i="1" s="1"/>
  <c r="AJ53" i="1" s="1"/>
  <c r="AL53" i="1" s="1"/>
  <c r="AO53" i="1" s="1"/>
  <c r="AQ53" i="1" s="1"/>
  <c r="AX53" i="1" s="1"/>
  <c r="L52" i="1"/>
  <c r="N52" i="1" s="1"/>
  <c r="P52" i="1" s="1"/>
  <c r="Z52" i="1" s="1"/>
  <c r="AH52" i="1" s="1"/>
  <c r="AF52" i="1" s="1"/>
  <c r="AJ52" i="1" s="1"/>
  <c r="AL52" i="1" s="1"/>
  <c r="AO52" i="1" s="1"/>
  <c r="AQ52" i="1" s="1"/>
  <c r="AX52" i="1" s="1"/>
  <c r="L51" i="1"/>
  <c r="N51" i="1" s="1"/>
  <c r="P51" i="1" s="1"/>
  <c r="Z51" i="1" s="1"/>
  <c r="AH51" i="1" s="1"/>
  <c r="AF51" i="1" s="1"/>
  <c r="AJ51" i="1" s="1"/>
  <c r="AL51" i="1" s="1"/>
  <c r="AO51" i="1" s="1"/>
  <c r="AQ51" i="1" s="1"/>
  <c r="AX51" i="1" s="1"/>
  <c r="L50" i="1"/>
  <c r="N50" i="1" s="1"/>
  <c r="P50" i="1" s="1"/>
  <c r="Z50" i="1" s="1"/>
  <c r="AH50" i="1" s="1"/>
  <c r="AF50" i="1" s="1"/>
  <c r="AJ50" i="1" s="1"/>
  <c r="AL50" i="1" s="1"/>
  <c r="AO50" i="1" s="1"/>
  <c r="AQ50" i="1" s="1"/>
  <c r="AX50" i="1" s="1"/>
  <c r="L49" i="1"/>
  <c r="N49" i="1" s="1"/>
  <c r="P49" i="1" s="1"/>
  <c r="Z49" i="1" s="1"/>
  <c r="AH49" i="1" s="1"/>
  <c r="AF49" i="1" s="1"/>
  <c r="AJ49" i="1" s="1"/>
  <c r="AL49" i="1" s="1"/>
  <c r="AO49" i="1" s="1"/>
  <c r="AQ49" i="1" s="1"/>
  <c r="L48" i="1"/>
  <c r="N48" i="1" s="1"/>
  <c r="P48" i="1" s="1"/>
  <c r="Z48" i="1" s="1"/>
  <c r="AH48" i="1" s="1"/>
  <c r="AF48" i="1" s="1"/>
  <c r="AJ48" i="1" s="1"/>
  <c r="AL48" i="1" s="1"/>
  <c r="AO48" i="1" s="1"/>
  <c r="AQ48" i="1" s="1"/>
  <c r="AX48" i="1" s="1"/>
  <c r="L46" i="1"/>
  <c r="N46" i="1" s="1"/>
  <c r="P46" i="1" s="1"/>
  <c r="Z46" i="1" s="1"/>
  <c r="AH46" i="1" s="1"/>
  <c r="AF46" i="1" s="1"/>
  <c r="AJ46" i="1" s="1"/>
  <c r="AL46" i="1" s="1"/>
  <c r="AO46" i="1" s="1"/>
  <c r="AQ46" i="1" s="1"/>
  <c r="AX46" i="1" s="1"/>
  <c r="L43" i="1"/>
  <c r="N43" i="1" s="1"/>
  <c r="P43" i="1" s="1"/>
  <c r="Z43" i="1" s="1"/>
  <c r="AH43" i="1" s="1"/>
  <c r="AF43" i="1" s="1"/>
  <c r="AJ43" i="1" s="1"/>
  <c r="AL43" i="1" s="1"/>
  <c r="AO43" i="1" s="1"/>
  <c r="AQ43" i="1" s="1"/>
  <c r="AX43" i="1" s="1"/>
  <c r="L40" i="1"/>
  <c r="N40" i="1" s="1"/>
  <c r="P40" i="1" s="1"/>
  <c r="Z40" i="1" s="1"/>
  <c r="AH40" i="1" s="1"/>
  <c r="AF40" i="1" s="1"/>
  <c r="AJ40" i="1" s="1"/>
  <c r="AL40" i="1" s="1"/>
  <c r="AO40" i="1" s="1"/>
  <c r="AQ40" i="1" s="1"/>
  <c r="AX40" i="1" s="1"/>
  <c r="L30" i="1"/>
  <c r="N30" i="1" s="1"/>
  <c r="P30" i="1" s="1"/>
  <c r="Z30" i="1" s="1"/>
  <c r="AH30" i="1" s="1"/>
  <c r="AF30" i="1" s="1"/>
  <c r="AJ30" i="1" s="1"/>
  <c r="AL30" i="1" s="1"/>
  <c r="AO30" i="1" s="1"/>
  <c r="AQ30" i="1" s="1"/>
  <c r="AX30" i="1" s="1"/>
  <c r="L25" i="1"/>
  <c r="N25" i="1" s="1"/>
  <c r="P25" i="1" s="1"/>
  <c r="Z25" i="1" s="1"/>
  <c r="AH25" i="1" s="1"/>
  <c r="AF25" i="1" s="1"/>
  <c r="AJ25" i="1" s="1"/>
  <c r="AL25" i="1" s="1"/>
  <c r="AO25" i="1" s="1"/>
  <c r="AQ25" i="1" s="1"/>
  <c r="AX25" i="1" s="1"/>
  <c r="L24" i="1"/>
  <c r="N24" i="1" s="1"/>
  <c r="P24" i="1" s="1"/>
  <c r="Z24" i="1" s="1"/>
  <c r="AH24" i="1" s="1"/>
  <c r="AF24" i="1" s="1"/>
  <c r="AJ24" i="1" s="1"/>
  <c r="AL24" i="1" s="1"/>
  <c r="AO24" i="1" s="1"/>
  <c r="AQ24" i="1" s="1"/>
  <c r="AX24" i="1" s="1"/>
  <c r="L23" i="1"/>
  <c r="N23" i="1" s="1"/>
  <c r="P23" i="1" s="1"/>
  <c r="Z23" i="1" s="1"/>
  <c r="AH23" i="1" s="1"/>
  <c r="AF23" i="1" s="1"/>
  <c r="AJ23" i="1" s="1"/>
  <c r="AL23" i="1" s="1"/>
  <c r="AO23" i="1" s="1"/>
  <c r="AQ23" i="1" s="1"/>
  <c r="AX23" i="1" s="1"/>
  <c r="L21" i="1"/>
  <c r="N21" i="1" s="1"/>
  <c r="P21" i="1" s="1"/>
  <c r="Z21" i="1" s="1"/>
  <c r="AH21" i="1" s="1"/>
  <c r="AF21" i="1" s="1"/>
  <c r="AJ21" i="1" s="1"/>
  <c r="AL21" i="1" s="1"/>
  <c r="AO21" i="1" s="1"/>
  <c r="AQ21" i="1" s="1"/>
  <c r="AX21" i="1" s="1"/>
  <c r="L20" i="1"/>
  <c r="N20" i="1" s="1"/>
  <c r="P20" i="1" s="1"/>
  <c r="Z20" i="1" s="1"/>
  <c r="AH20" i="1" s="1"/>
  <c r="AF20" i="1" s="1"/>
  <c r="AJ20" i="1" s="1"/>
  <c r="AL20" i="1" s="1"/>
  <c r="AO20" i="1" s="1"/>
  <c r="AQ20" i="1" s="1"/>
  <c r="AX20" i="1" s="1"/>
  <c r="L19" i="1"/>
  <c r="N19" i="1" s="1"/>
  <c r="P19" i="1" s="1"/>
  <c r="Z19" i="1" s="1"/>
  <c r="AH19" i="1" s="1"/>
  <c r="AF19" i="1" s="1"/>
  <c r="AJ19" i="1" s="1"/>
  <c r="AL19" i="1" s="1"/>
  <c r="AO19" i="1" s="1"/>
  <c r="AQ19" i="1" s="1"/>
  <c r="AX19" i="1" s="1"/>
  <c r="L18" i="1"/>
  <c r="N18" i="1" s="1"/>
  <c r="P18" i="1" s="1"/>
  <c r="Z18" i="1" s="1"/>
  <c r="AH18" i="1" s="1"/>
  <c r="AF18" i="1" s="1"/>
  <c r="AJ18" i="1" s="1"/>
  <c r="AL18" i="1" s="1"/>
  <c r="AO18" i="1" s="1"/>
  <c r="AQ18" i="1" s="1"/>
  <c r="AX18" i="1" s="1"/>
  <c r="L17" i="1"/>
  <c r="N17" i="1" s="1"/>
  <c r="P17" i="1" s="1"/>
  <c r="Z17" i="1" s="1"/>
  <c r="AH17" i="1" s="1"/>
  <c r="AF17" i="1" s="1"/>
  <c r="AJ17" i="1" s="1"/>
  <c r="AL17" i="1" s="1"/>
  <c r="AO17" i="1" s="1"/>
  <c r="AQ17" i="1" s="1"/>
  <c r="AX17" i="1" s="1"/>
  <c r="L16" i="1"/>
  <c r="N16" i="1" s="1"/>
  <c r="P16" i="1" s="1"/>
  <c r="Z16" i="1" s="1"/>
  <c r="AH16" i="1" s="1"/>
  <c r="AF16" i="1" s="1"/>
  <c r="AJ16" i="1" s="1"/>
  <c r="AL16" i="1" s="1"/>
  <c r="AO16" i="1" s="1"/>
  <c r="AQ16" i="1" s="1"/>
  <c r="AX16" i="1" s="1"/>
  <c r="L13" i="1"/>
  <c r="N13" i="1" s="1"/>
  <c r="P13" i="1" s="1"/>
  <c r="Z13" i="1" s="1"/>
  <c r="L12" i="1"/>
  <c r="N12" i="1" s="1"/>
  <c r="P12" i="1" s="1"/>
  <c r="Z12" i="1" s="1"/>
  <c r="AH12" i="1" s="1"/>
  <c r="AF12" i="1" s="1"/>
  <c r="AJ12" i="1" s="1"/>
  <c r="AL12" i="1" s="1"/>
  <c r="AO12" i="1" s="1"/>
  <c r="AQ12" i="1" s="1"/>
  <c r="AX12" i="1" s="1"/>
  <c r="L11" i="1"/>
  <c r="N11" i="1" s="1"/>
  <c r="P11" i="1" s="1"/>
  <c r="Z11" i="1" s="1"/>
  <c r="AH11" i="1" s="1"/>
  <c r="AF11" i="1" s="1"/>
  <c r="AJ11" i="1" s="1"/>
  <c r="AL11" i="1" s="1"/>
  <c r="AO11" i="1" s="1"/>
  <c r="AQ11" i="1" s="1"/>
  <c r="AX11" i="1" s="1"/>
  <c r="L8" i="1"/>
  <c r="N8" i="1" s="1"/>
  <c r="P8" i="1" s="1"/>
  <c r="Z8" i="1" s="1"/>
  <c r="AH8" i="1" s="1"/>
  <c r="AF8" i="1" s="1"/>
  <c r="AJ8" i="1" s="1"/>
  <c r="AL8" i="1" s="1"/>
  <c r="AO8" i="1" s="1"/>
  <c r="AQ8" i="1" s="1"/>
  <c r="AX8" i="1" s="1"/>
  <c r="L7" i="1"/>
  <c r="N7" i="1" s="1"/>
  <c r="P7" i="1" s="1"/>
  <c r="Z7" i="1" s="1"/>
  <c r="AH7" i="1" s="1"/>
  <c r="AF7" i="1" s="1"/>
  <c r="AJ7" i="1" s="1"/>
  <c r="AL7" i="1" s="1"/>
  <c r="AO7" i="1" s="1"/>
  <c r="AQ7" i="1" s="1"/>
  <c r="AX7" i="1" s="1"/>
  <c r="L6" i="1"/>
  <c r="N6" i="1" s="1"/>
  <c r="P6" i="1" s="1"/>
  <c r="Z6" i="1" s="1"/>
  <c r="AH6" i="1" s="1"/>
  <c r="AF6" i="1" s="1"/>
  <c r="AJ6" i="1" s="1"/>
  <c r="AL6" i="1" s="1"/>
  <c r="AO6" i="1" s="1"/>
  <c r="AQ6" i="1" s="1"/>
  <c r="AX6" i="1" s="1"/>
  <c r="L5" i="1"/>
  <c r="N5" i="1" s="1"/>
  <c r="P5" i="1" s="1"/>
  <c r="Z5" i="1" s="1"/>
  <c r="AH5" i="1" s="1"/>
  <c r="AF5" i="1" s="1"/>
  <c r="AJ5" i="1" s="1"/>
  <c r="AL5" i="1" s="1"/>
  <c r="AO5" i="1" s="1"/>
  <c r="AQ5" i="1" s="1"/>
  <c r="AX5" i="1" s="1"/>
  <c r="L4" i="1"/>
  <c r="N4" i="1" s="1"/>
  <c r="P4" i="1" s="1"/>
  <c r="Z4" i="1" s="1"/>
  <c r="AH4" i="1" s="1"/>
  <c r="AF4" i="1" s="1"/>
  <c r="AJ4" i="1" s="1"/>
  <c r="AL4" i="1" s="1"/>
  <c r="AO4" i="1" s="1"/>
  <c r="AQ4" i="1" s="1"/>
  <c r="AX4" i="1" s="1"/>
  <c r="AF9" i="1" l="1"/>
  <c r="AJ9" i="1" s="1"/>
  <c r="AL9" i="1" s="1"/>
  <c r="AO9" i="1" s="1"/>
  <c r="AQ9" i="1" s="1"/>
  <c r="AX9" i="1" s="1"/>
  <c r="AH9" i="1"/>
  <c r="AH13" i="1"/>
  <c r="AF13" i="1" s="1"/>
  <c r="AJ13" i="1" s="1"/>
  <c r="AL13" i="1" s="1"/>
  <c r="AO13" i="1" s="1"/>
  <c r="AQ13" i="1" s="1"/>
  <c r="AX13" i="1" s="1"/>
  <c r="V15" i="1"/>
  <c r="X15" i="1" s="1"/>
  <c r="Z15" i="1" s="1"/>
  <c r="AB15" i="1" s="1"/>
  <c r="AD15" i="1" s="1"/>
  <c r="AH85" i="1"/>
  <c r="AF85" i="1"/>
  <c r="AJ85" i="1" s="1"/>
  <c r="AL85" i="1" s="1"/>
  <c r="AO85" i="1" s="1"/>
  <c r="AQ85" i="1" s="1"/>
  <c r="AX85" i="1" s="1"/>
  <c r="AH81" i="1"/>
  <c r="AF81" i="1"/>
  <c r="AJ81" i="1" s="1"/>
  <c r="AL81" i="1" s="1"/>
  <c r="AO81" i="1" s="1"/>
  <c r="AQ81" i="1" s="1"/>
  <c r="AX81" i="1" s="1"/>
  <c r="AH63" i="1"/>
  <c r="AF63" i="1"/>
  <c r="AJ63" i="1" s="1"/>
  <c r="AL63" i="1" s="1"/>
  <c r="AO63" i="1" s="1"/>
  <c r="AQ63" i="1" s="1"/>
  <c r="AX63" i="1" s="1"/>
  <c r="AH62" i="1"/>
  <c r="AF62" i="1"/>
  <c r="AJ62" i="1" s="1"/>
  <c r="AL62" i="1" s="1"/>
  <c r="AO62" i="1" s="1"/>
  <c r="AQ62" i="1" s="1"/>
  <c r="AX62" i="1" s="1"/>
  <c r="AJ37" i="1"/>
  <c r="AL37" i="1" s="1"/>
  <c r="AO37" i="1" s="1"/>
  <c r="AQ37" i="1" s="1"/>
  <c r="AX37" i="1" s="1"/>
  <c r="AH98" i="1"/>
  <c r="AF98" i="1"/>
  <c r="AJ98" i="1" s="1"/>
  <c r="AL98" i="1" s="1"/>
  <c r="AO98" i="1" s="1"/>
  <c r="AQ98" i="1" s="1"/>
  <c r="AX98" i="1" s="1"/>
  <c r="AH89" i="1"/>
  <c r="AF89" i="1"/>
  <c r="AJ89" i="1" s="1"/>
  <c r="AL89" i="1" s="1"/>
  <c r="AO89" i="1" s="1"/>
  <c r="AQ89" i="1" s="1"/>
  <c r="AX89" i="1" s="1"/>
  <c r="AF88" i="1"/>
  <c r="AJ88" i="1" s="1"/>
  <c r="AL88" i="1" s="1"/>
  <c r="AO88" i="1" s="1"/>
  <c r="AQ88" i="1" s="1"/>
  <c r="AX88" i="1" s="1"/>
  <c r="AH88" i="1"/>
  <c r="AF44" i="1"/>
  <c r="AJ44" i="1" s="1"/>
  <c r="AL44" i="1" s="1"/>
  <c r="AO44" i="1" s="1"/>
  <c r="AQ44" i="1" s="1"/>
  <c r="AX44" i="1" s="1"/>
  <c r="AH44" i="1"/>
  <c r="AH42" i="1"/>
  <c r="AF42" i="1"/>
  <c r="AJ42" i="1" s="1"/>
  <c r="AL42" i="1" s="1"/>
  <c r="AO42" i="1" s="1"/>
  <c r="AQ42" i="1" s="1"/>
  <c r="AX42" i="1" s="1"/>
  <c r="AH38" i="1"/>
  <c r="AF38" i="1"/>
  <c r="AJ38" i="1" s="1"/>
  <c r="AL38" i="1" s="1"/>
  <c r="AO38" i="1" s="1"/>
  <c r="AQ38" i="1" s="1"/>
  <c r="AX38" i="1" s="1"/>
  <c r="AF34" i="1"/>
  <c r="AJ34" i="1" s="1"/>
  <c r="AL34" i="1" s="1"/>
  <c r="AO34" i="1" s="1"/>
  <c r="AQ34" i="1" s="1"/>
  <c r="AX34" i="1" s="1"/>
  <c r="AH34" i="1"/>
  <c r="AH31" i="1"/>
  <c r="AF31" i="1"/>
  <c r="AJ31" i="1" s="1"/>
  <c r="AL31" i="1" s="1"/>
  <c r="AO31" i="1" s="1"/>
  <c r="AQ31" i="1" s="1"/>
  <c r="AX31" i="1" s="1"/>
  <c r="AH32" i="1"/>
  <c r="AF32" i="1"/>
  <c r="AJ32" i="1" s="1"/>
  <c r="AL32" i="1" s="1"/>
  <c r="AO32" i="1" s="1"/>
  <c r="AQ32" i="1" s="1"/>
  <c r="AX32" i="1" s="1"/>
  <c r="AF35" i="1"/>
  <c r="AJ35" i="1" s="1"/>
  <c r="AL35" i="1" s="1"/>
  <c r="AO35" i="1" s="1"/>
  <c r="AQ35" i="1" s="1"/>
  <c r="AX35" i="1" s="1"/>
  <c r="AH35" i="1"/>
  <c r="AH33" i="1"/>
  <c r="AF33" i="1"/>
  <c r="AJ33" i="1" s="1"/>
  <c r="AL33" i="1" s="1"/>
  <c r="AO33" i="1" s="1"/>
  <c r="AQ33" i="1" s="1"/>
  <c r="AX33" i="1" s="1"/>
  <c r="AH29" i="1"/>
  <c r="AF29" i="1"/>
  <c r="AJ29" i="1" s="1"/>
  <c r="AL29" i="1" s="1"/>
  <c r="AO29" i="1" s="1"/>
  <c r="AQ29" i="1" s="1"/>
  <c r="AX29" i="1" s="1"/>
  <c r="AH26" i="1"/>
  <c r="AF26" i="1"/>
  <c r="AJ26" i="1" s="1"/>
  <c r="AL26" i="1" s="1"/>
  <c r="AO26" i="1" s="1"/>
  <c r="AQ26" i="1" s="1"/>
  <c r="AX26" i="1" s="1"/>
  <c r="AH28" i="1"/>
  <c r="AF28" i="1"/>
  <c r="AJ28" i="1" s="1"/>
  <c r="AL28" i="1" s="1"/>
  <c r="AO28" i="1" s="1"/>
  <c r="AQ28" i="1" s="1"/>
  <c r="AX28" i="1" s="1"/>
  <c r="AF27" i="1"/>
  <c r="AJ27" i="1" s="1"/>
  <c r="AL27" i="1" s="1"/>
  <c r="AO27" i="1" s="1"/>
  <c r="AQ27" i="1" s="1"/>
  <c r="AX27" i="1" s="1"/>
  <c r="AH27" i="1"/>
  <c r="AH22" i="1"/>
  <c r="AF22" i="1"/>
  <c r="AJ22" i="1" s="1"/>
  <c r="AL22" i="1" s="1"/>
  <c r="AO22" i="1" s="1"/>
  <c r="AQ22" i="1" s="1"/>
  <c r="AX22" i="1" s="1"/>
  <c r="AH10" i="1"/>
  <c r="AF10" i="1"/>
  <c r="AJ10" i="1" s="1"/>
  <c r="AL10" i="1" s="1"/>
  <c r="AO10" i="1" s="1"/>
  <c r="AQ10" i="1" s="1"/>
  <c r="AX10" i="1" s="1"/>
  <c r="AF15" i="1" l="1"/>
  <c r="AJ15" i="1" s="1"/>
  <c r="AL15" i="1" s="1"/>
  <c r="AO15" i="1" s="1"/>
  <c r="AQ15" i="1" s="1"/>
  <c r="AX15" i="1" s="1"/>
  <c r="AH15" i="1"/>
  <c r="Z135" i="1"/>
  <c r="AA135" i="1"/>
  <c r="AB135" i="1"/>
  <c r="AC135" i="1"/>
  <c r="AD135" i="1"/>
  <c r="AE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Batho Maruping</author>
  </authors>
  <commentList>
    <comment ref="C25" authorId="0" shapeId="0" xr:uid="{2A99B98B-8B9B-4627-BED2-0C944117D979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OCEO</t>
        </r>
      </text>
    </comment>
    <comment ref="C28" authorId="0" shapeId="0" xr:uid="{2C7EA087-92C1-45CF-9ECA-3DB5ADF43D1D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OCEO</t>
        </r>
      </text>
    </comment>
    <comment ref="C30" authorId="0" shapeId="0" xr:uid="{D1DF0B7E-F3C2-49FC-A511-584343889BE8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OCEO</t>
        </r>
      </text>
    </comment>
    <comment ref="C67" authorId="0" shapeId="0" xr:uid="{FCB7399F-C4BB-4DA3-8A24-46F62992AF71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DPDC</t>
        </r>
      </text>
    </comment>
    <comment ref="C68" authorId="0" shapeId="0" xr:uid="{2F13AB1B-4C1C-4065-85F0-6197249279EE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KMPE</t>
        </r>
      </text>
    </comment>
    <comment ref="C70" authorId="0" shapeId="0" xr:uid="{7BB2957F-80A6-4059-8DC5-E866A84AF89B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OCEO</t>
        </r>
      </text>
    </comment>
    <comment ref="C78" authorId="0" shapeId="0" xr:uid="{99A6373B-66B5-478F-A94F-6246F65DFAEF}">
      <text>
        <r>
          <rPr>
            <b/>
            <sz val="9"/>
            <color indexed="81"/>
            <rFont val="Tahoma"/>
            <family val="2"/>
          </rPr>
          <t>Batho Maruping:</t>
        </r>
        <r>
          <rPr>
            <sz val="9"/>
            <color indexed="81"/>
            <rFont val="Tahoma"/>
            <family val="2"/>
          </rPr>
          <t xml:space="preserve">
in conjunction with OCEO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tc={EB363DBF-456A-43C9-8713-2E1B99C3CEDE}</author>
  </authors>
  <commentList>
    <comment ref="E40" authorId="0" shapeId="0" xr:uid="{EB363DBF-456A-43C9-8713-2E1B99C3CEDE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be bought by IT</t>
      </text>
    </comment>
  </commentList>
</comments>
</file>

<file path=xl/sharedStrings.xml><?xml version="1.0" encoding="utf-8"?>
<sst xmlns="http://schemas.openxmlformats.org/spreadsheetml/2006/main" count="2857" uniqueCount="515">
  <si>
    <t>Contract
Type</t>
  </si>
  <si>
    <t>Short List</t>
  </si>
  <si>
    <t>Proposal Evaluation and Negotiation
Technical (T) &amp; Financial (F) and Negotiations (N)</t>
  </si>
  <si>
    <t>Contract Finalization</t>
  </si>
  <si>
    <t>Contract Implementation</t>
  </si>
  <si>
    <t>Remarks</t>
  </si>
  <si>
    <t>Description*</t>
  </si>
  <si>
    <t>Reference
Number</t>
  </si>
  <si>
    <t>Department</t>
  </si>
  <si>
    <t>Source of Funding</t>
  </si>
  <si>
    <t>Selection Method</t>
  </si>
  <si>
    <t>Lumpsum
or
Time-Based</t>
  </si>
  <si>
    <t>Estimated Amount</t>
  </si>
  <si>
    <t>Actual Amount in US $</t>
  </si>
  <si>
    <t>Opening Financial Proposals</t>
  </si>
  <si>
    <t>Submission Date</t>
  </si>
  <si>
    <t>No-objection Date</t>
  </si>
  <si>
    <t>Contract Amount in 
US$ '000</t>
  </si>
  <si>
    <t>BUYER</t>
  </si>
  <si>
    <t>Mobilization
Advance
Payment</t>
  </si>
  <si>
    <t>Final
Cost</t>
  </si>
  <si>
    <t>Type of Procurement</t>
  </si>
  <si>
    <t>Consultancy</t>
  </si>
  <si>
    <t>Goods</t>
  </si>
  <si>
    <t>OCEO</t>
  </si>
  <si>
    <t>DTCPF</t>
  </si>
  <si>
    <t>DO</t>
  </si>
  <si>
    <t>DPDC</t>
  </si>
  <si>
    <t>DPIP</t>
  </si>
  <si>
    <t>DKMPE</t>
  </si>
  <si>
    <t>PIDA CAP/CCTTFA</t>
  </si>
  <si>
    <t>AfDB PIDA CAP</t>
  </si>
  <si>
    <t>AfDB/MS</t>
  </si>
  <si>
    <t>Core</t>
  </si>
  <si>
    <t>Spanish Fund</t>
  </si>
  <si>
    <t>LandGov</t>
  </si>
  <si>
    <t>World Bank</t>
  </si>
  <si>
    <t>MSC</t>
  </si>
  <si>
    <t>China Aid</t>
  </si>
  <si>
    <t>WB</t>
  </si>
  <si>
    <t>BMGF</t>
  </si>
  <si>
    <t xml:space="preserve">Global Fund </t>
  </si>
  <si>
    <t>AGRA</t>
  </si>
  <si>
    <t>MS</t>
  </si>
  <si>
    <t>UEMOA</t>
  </si>
  <si>
    <t>KFW</t>
  </si>
  <si>
    <t>NORAD</t>
  </si>
  <si>
    <t>AFD</t>
  </si>
  <si>
    <t>Funding</t>
  </si>
  <si>
    <t>QCBS</t>
  </si>
  <si>
    <t>CQS</t>
  </si>
  <si>
    <t>SSS</t>
  </si>
  <si>
    <t>QBS</t>
  </si>
  <si>
    <t>LCS</t>
  </si>
  <si>
    <t>Method</t>
  </si>
  <si>
    <t>Type</t>
  </si>
  <si>
    <t>Lumpsum</t>
  </si>
  <si>
    <t>Time-Based</t>
  </si>
  <si>
    <t>Prior</t>
  </si>
  <si>
    <t>Post</t>
  </si>
  <si>
    <t>P/Post</t>
  </si>
  <si>
    <t>Plan</t>
  </si>
  <si>
    <t>Actual</t>
  </si>
  <si>
    <t>Preparation Term of Reference</t>
  </si>
  <si>
    <t>Lead-time before Shortlist</t>
  </si>
  <si>
    <t>Invitation Date</t>
  </si>
  <si>
    <t>Submission / Opening Date</t>
  </si>
  <si>
    <t>Submission Evaluation Report (T)</t>
  </si>
  <si>
    <t>No Objection evaluation Report (T)</t>
  </si>
  <si>
    <t>Preparation &amp; Approval (IPC) Eval Report (T)(F)</t>
  </si>
  <si>
    <t>Contract Award</t>
  </si>
  <si>
    <t>Contract Signature</t>
  </si>
  <si>
    <t>Draft Report / Commencement</t>
  </si>
  <si>
    <t>Final Report</t>
  </si>
  <si>
    <t>DaysK4</t>
  </si>
  <si>
    <t>Request for Proposals / Bid</t>
  </si>
  <si>
    <t>Works</t>
  </si>
  <si>
    <t>Non Consulatancy</t>
  </si>
  <si>
    <t>Prep &amp; Submission by Directorate</t>
  </si>
  <si>
    <t>FBS</t>
  </si>
  <si>
    <t>RFQ</t>
  </si>
  <si>
    <t>LB</t>
  </si>
  <si>
    <t>Open Tender</t>
  </si>
  <si>
    <t>Approval Authority</t>
  </si>
  <si>
    <t>Head of Procurement/Director</t>
  </si>
  <si>
    <t>CEO</t>
  </si>
  <si>
    <t>IPC - AUDA-NEPAD</t>
  </si>
  <si>
    <t>IPC - AUC</t>
  </si>
  <si>
    <t>Tender Board</t>
  </si>
  <si>
    <t>CQC</t>
  </si>
  <si>
    <t>ICS (with advert)</t>
  </si>
  <si>
    <t>ICS (without advert)</t>
  </si>
  <si>
    <t>RFB</t>
  </si>
  <si>
    <t>DP</t>
  </si>
  <si>
    <t>Consultancy Services to conduct Situation Analysis on Environmental Governance</t>
  </si>
  <si>
    <t>Consultancy services to develop Guidelines on Mainstreaming Environmental Governance in Agriculture Transformation</t>
  </si>
  <si>
    <t>ICS</t>
  </si>
  <si>
    <t>Consultancy to conduct desk reviews and assessments on incubation centers in 5 countries</t>
  </si>
  <si>
    <t>Consultancy services to develop investment plans for Cote d'Ivoire and Comoros</t>
  </si>
  <si>
    <t>Consultancy services to develop investment plans for Zimbabwe and Malawi</t>
  </si>
  <si>
    <t xml:space="preserve">Consultancy services to conduct infrastructure projects feasibility studies </t>
  </si>
  <si>
    <t>Consultancy services to provide construction supervision for AFRIM</t>
  </si>
  <si>
    <t xml:space="preserve">Consultancy services to Support Capacity and Monitoring System Development and Local Government Planning in Niger </t>
  </si>
  <si>
    <t>Consultancy services to Support Capacity and Monitoring System Development and Local Government Planning in Uganda</t>
  </si>
  <si>
    <t>Consultancy services to support AFIRM implementation at country level (2 focal persons)</t>
  </si>
  <si>
    <t>Consultancy services to conduct training on newly developed land governance mainstreaming tool</t>
  </si>
  <si>
    <t xml:space="preserve">Consultancy services to conduct an assessment on country land data rescue for 10 participating Countries in the LGP </t>
  </si>
  <si>
    <t>Consultancy Services to Review Framework for Deploying Technical Network Partners to Augment RAIP/NAIP Implementation Capacity</t>
  </si>
  <si>
    <t>Consultancy Services on Continental Assessment on the Application of the Joint Sector Review (JSR) Process to Support Delivery</t>
  </si>
  <si>
    <t>Consultancy Services for Final /Mid-Term Review of existing NAIPs in selected countries in Africa ( Zambia)</t>
  </si>
  <si>
    <t>Consultancy Services for NAIP and RAIP Formulation and Implementation Synthesis of Lessons Learned</t>
  </si>
  <si>
    <t>Consultancy Services to formulate a new National Agriculture Investment Plan</t>
  </si>
  <si>
    <t xml:space="preserve">Consultancy Services for Independent Technical Review of NAIP of Cameroon </t>
  </si>
  <si>
    <t>Consultancy services to conduct regional studies on the feasibility of Bio energy development in the UEMOA region</t>
  </si>
  <si>
    <t>PR No.</t>
  </si>
  <si>
    <t>PO No.</t>
  </si>
  <si>
    <t xml:space="preserve">Consultancy services to produce 6 Project concept memoranda </t>
  </si>
  <si>
    <t>GIZ</t>
  </si>
  <si>
    <t>Consultancy services to conduct Feasibility Study for Trans Maghreb Corridor SEZ Study</t>
  </si>
  <si>
    <t>Consultancy services to conduct Feasibility Study for Trans Gambia Corridor SEZ Study</t>
  </si>
  <si>
    <t>Consultancy services to conduct Continental Transmission Masterplan Studies</t>
  </si>
  <si>
    <t>Consultancy services to conduct PPP training</t>
  </si>
  <si>
    <t>Consultancy services for Development of PPP Frameworks</t>
  </si>
  <si>
    <t>Consultancy services to develop InfraYouth Intitiative Operational Plans</t>
  </si>
  <si>
    <t>Consultancy Services to develop SMEs and PPP Identification strategy</t>
  </si>
  <si>
    <t>Consultancy Services to conduct Studies for the Roadmap for development of competitive electricity market in UMA and Egypt</t>
  </si>
  <si>
    <t>Consultancy Services to Develop institutional and governance structure for the CBN</t>
  </si>
  <si>
    <t>Consultancy services to Enhance functionality and delivery of the job creation toolkit (SDM)</t>
  </si>
  <si>
    <t>Consultancy services for Identification process of 6 PIDA projects for technical assistance (SDM)</t>
  </si>
  <si>
    <t>Negotiation (N)</t>
  </si>
  <si>
    <t>Spec Proc Notice
Advert</t>
  </si>
  <si>
    <t>Bidding Period</t>
  </si>
  <si>
    <t>Bid Evaluation</t>
  </si>
  <si>
    <t>Goods contract Procurement Description*</t>
  </si>
  <si>
    <t>Estimated Amount in US $</t>
  </si>
  <si>
    <t>Variance</t>
  </si>
  <si>
    <t>Procurement Method</t>
  </si>
  <si>
    <t>Pre-or Post Qualification</t>
  </si>
  <si>
    <t>Prep &amp; Submission
by Ex Agency</t>
  </si>
  <si>
    <t>No-objection
Date</t>
  </si>
  <si>
    <t>On-line UNDB
Gateway
Nat Press</t>
  </si>
  <si>
    <t>Bid Invitation Date</t>
  </si>
  <si>
    <t>Bid Closing-Opening</t>
  </si>
  <si>
    <t>Submission
Bid Eval Rpt</t>
  </si>
  <si>
    <t>Contract Amount in US$'000</t>
  </si>
  <si>
    <t>Date
Contract
Award</t>
  </si>
  <si>
    <t>Date
Contract
Signature</t>
  </si>
  <si>
    <t>Opening
of 
Let of Credit</t>
  </si>
  <si>
    <t>Arrival
of
Goods</t>
  </si>
  <si>
    <t>Inspection
Final
Acceptance</t>
  </si>
  <si>
    <t>Specifications</t>
  </si>
  <si>
    <t xml:space="preserve">Procurement of hardware for setting up national helpdesks and installation of land data portals </t>
  </si>
  <si>
    <t>Procurement and Installation of servers in 10 Countries</t>
  </si>
  <si>
    <t>3/AUDA/DO/PROC/RFQ/2020</t>
  </si>
  <si>
    <t>Procurement and installation of software for e-procurement system</t>
  </si>
  <si>
    <t>Procurement and installation of software for procure-to-pay system</t>
  </si>
  <si>
    <t>4/AUDA/DO/PROC/RFQ/2020</t>
  </si>
  <si>
    <t xml:space="preserve">Consultancy services for training of senior &amp; management staff on IPSAS </t>
  </si>
  <si>
    <t>34/AUDA/DO/FIN/CQS/2020</t>
  </si>
  <si>
    <t>5/AUDA/DO/FIN/RFQ/2020</t>
  </si>
  <si>
    <t>6/AUDA/DO/FIN/RFQ/2020</t>
  </si>
  <si>
    <t>Procurement of office cabinets</t>
  </si>
  <si>
    <t>Procurement of a software licence &amp; training of staff for automated archiving system</t>
  </si>
  <si>
    <t>Consultancy services of a Recruitment Firm on approved AUDA-NEPAD Structure</t>
  </si>
  <si>
    <t>35/AUDA/DO/HR/QCBS/2020</t>
  </si>
  <si>
    <t>Consultancy services for training of staff on Leadership</t>
  </si>
  <si>
    <t>37/AUDA/DO/HR/IC/2020</t>
  </si>
  <si>
    <t>Consultancy services for Professional training of HR staff on Management</t>
  </si>
  <si>
    <t>38/AUDA/DO/HR/CQS/2020</t>
  </si>
  <si>
    <t>Procurement of office cabinets for record keeping</t>
  </si>
  <si>
    <t>Consultancy services to transfer SAP HANA application platform from SAP data centre to a new data centre in Africa</t>
  </si>
  <si>
    <t>39/AUDA/DO/ERP/QCBS/2020</t>
  </si>
  <si>
    <t>Consultancy services to support Promottion of Africa Kaizen initiative in 2020</t>
  </si>
  <si>
    <t>Procurement of Furnitures &amp; Fixtures</t>
  </si>
  <si>
    <t>Consultancy services for Development of internal applications: (System Automation)</t>
  </si>
  <si>
    <t>Consultancy services for Establishement of digital workplace</t>
  </si>
  <si>
    <t>Consultancy services for Enhancement of Internal Security Network</t>
  </si>
  <si>
    <t>40/AUDA/DO/MIS/IC/2020</t>
  </si>
  <si>
    <t>41/AUDA/DO/MIS/QCBS/2020</t>
  </si>
  <si>
    <t>42/AUDA/DO/MIS/CQS/2020</t>
  </si>
  <si>
    <t>11/AUDA/DO/MIS/RFQ/2020</t>
  </si>
  <si>
    <t xml:space="preserve">Head of Procurement </t>
  </si>
  <si>
    <t>Procurement and Installation of of IT Equipment for Burkina Faso and Senegal Offices (Phones, VC, LAN)</t>
  </si>
  <si>
    <t>IPC-AU</t>
  </si>
  <si>
    <t xml:space="preserve">Consultancy services for training of IT staff </t>
  </si>
  <si>
    <t>44/AUDA/DO/MIS/CQS/2020</t>
  </si>
  <si>
    <t>Consultancy services for training of end users on IT</t>
  </si>
  <si>
    <t>Procurement and Installation of Datacenter Infrastructure</t>
  </si>
  <si>
    <t>Procurement and Installation of of IT Equipment (Voice, Video, Data)</t>
  </si>
  <si>
    <t>21/AUDA/DPDC/EI/ICS/2020</t>
  </si>
  <si>
    <t>22/AUDA/DPDC/EI/ICS/2020</t>
  </si>
  <si>
    <t>23/AUDA/DPDC/EI/QCBS/2020</t>
  </si>
  <si>
    <t>24/AUDA/DPDC/EI/QCBS/2020</t>
  </si>
  <si>
    <t>25/AUDA/DPDC/EI/QCBS/2020</t>
  </si>
  <si>
    <t>26/AUDA/DPDC/EI/QCBS/2020</t>
  </si>
  <si>
    <t>27/AUDA/DPDC/EI/ICS/2020</t>
  </si>
  <si>
    <t>28/AUDA/DPDC/EI/QCBS/2020</t>
  </si>
  <si>
    <t>29/AUDA/DPDC/EI/QCBS/2020</t>
  </si>
  <si>
    <t>30/AUDA/DPDC/EI/QCBS/2020</t>
  </si>
  <si>
    <t>31/AUDA/DPDC/EI/QCBS/2020</t>
  </si>
  <si>
    <t>32/AUDA/DPDC/EI/QCBS/2020</t>
  </si>
  <si>
    <t>Recruit consulting firm to conduct leadership training for senior management</t>
  </si>
  <si>
    <t>46/AUDA/DPDC/EI/ICS/2020</t>
  </si>
  <si>
    <t>20/AUDA/DPDC/EI/ICS/2020</t>
  </si>
  <si>
    <t>1/AUDA/DPDC/ENV/ICS/2020</t>
  </si>
  <si>
    <t>3/AUDA/DPDC/ENV/ICS/2020</t>
  </si>
  <si>
    <t>4/AUDA/DPDC/ENV/ICS/2020</t>
  </si>
  <si>
    <t>5/AUDA/DPDC/ENV/ICS/2020</t>
  </si>
  <si>
    <t>8/AUDA/DPDC/ENV/ICS/2020</t>
  </si>
  <si>
    <t>9/AUDA/DPDC/ENV/ICS/2020</t>
  </si>
  <si>
    <t>10/AUDA/DPDC/ENV/ICS/2020</t>
  </si>
  <si>
    <t>11/AUDA/DPDC/ENV/ICS/2020</t>
  </si>
  <si>
    <t>13/AUDA/DPDC/ENV/ICS/2020</t>
  </si>
  <si>
    <t>14/AUDA/DPDC/ENV/ICS/2020</t>
  </si>
  <si>
    <t>15/AUDA/DPDC/ENV/ICS/2020</t>
  </si>
  <si>
    <t>16/AUDA/DPDC/ENV/ICS/2020</t>
  </si>
  <si>
    <t>17/AUDA/DPDC/ENV/ICS/2020</t>
  </si>
  <si>
    <t>18/AUDA/DPDC/ENV/ICS/2020</t>
  </si>
  <si>
    <t>Project Advisor – stakeholder engagements and partnership building for high speed rail network</t>
  </si>
  <si>
    <t>1/AUDA/DPDC/ENV/RFB/W/2020</t>
  </si>
  <si>
    <t>2/AUDA/DPDC/ENV/RFB/W/2020</t>
  </si>
  <si>
    <t>3/AUDA/DPDC/ENV/RFB/W/2020</t>
  </si>
  <si>
    <t>4/AUDA/DPDC/ENV/RFB/W/2020</t>
  </si>
  <si>
    <t>5/AUDA/DPDC/ENV/RFB/W/2020</t>
  </si>
  <si>
    <t xml:space="preserve">Consultant services to develop the programme document for Education and Training Programme </t>
  </si>
  <si>
    <t xml:space="preserve">Consultant services to develop implementation plan for Education and Training Programme </t>
  </si>
  <si>
    <t>Consultant services to develop training modules for the STEM education project</t>
  </si>
  <si>
    <t>Consultant services to compile mid-year country report for STEM Education Project</t>
  </si>
  <si>
    <t>Consultant services to edit articles from country teams as a book for publication</t>
  </si>
  <si>
    <t>HCID</t>
  </si>
  <si>
    <t>19/AUDA/DPDC/ENV/QCBS/2020</t>
  </si>
  <si>
    <t>12/AUDA/DPDC/ENV/QCBS/2020</t>
  </si>
  <si>
    <t>7/AUDA/DPDC/ENV/QCBS/2020</t>
  </si>
  <si>
    <t>6/AUDA/DPDC/ENV/QCBS/2020</t>
  </si>
  <si>
    <t>36/AUDA/DO/HR/CQS/2020</t>
  </si>
  <si>
    <t>43/AUDA/DO/MIS/ICS/2020</t>
  </si>
  <si>
    <t>Undertake appraisal-analysis to cluster AU member states into distinguished economic complementarity clusters as basis to foster regional/multi-national Industrial value chains</t>
  </si>
  <si>
    <t>Individual Consultant to Develop a website for the World Aquaculture Society African Chapter</t>
  </si>
  <si>
    <t>Indivudula Consultant to Undertake a foresight and mapping study on Blue Economy for the continent</t>
  </si>
  <si>
    <t xml:space="preserve">Individual Consultant to Produce a briefing document for the African Regional Group of Ambassadors for the FAO Committee on Fisheries (COFI) including analysis of the FAO agenda doc. to produce the briefing doc for Africa; translation into relevant languages; production and printing </t>
  </si>
  <si>
    <t>Individual consultant Industrial Policy Research and Development of AUDA-NEPAD Industrialisation Programme Content (Baseline reviews and appraisal of National and Regional Industrialization plans/strategies; National Development Plans and Other Sector Plans)</t>
  </si>
  <si>
    <t xml:space="preserve">Advocacy for BPO services for Youth Opportunity </t>
  </si>
  <si>
    <t xml:space="preserve">Hire an Event Organiser/Firm for the ACJ! 2020 Conference </t>
  </si>
  <si>
    <t xml:space="preserve">Hire a Lead facilitator and team of moderators (as a firm and individuals as Moderators) </t>
  </si>
  <si>
    <t>Hire Expert Consultants to support thematic development and meeting facilitation x 3(100 000 SMEs, SVAI  and ACJ! conference)</t>
  </si>
  <si>
    <t>Hiring consultant to carry out the development of the Master Trainer concept and curriculum</t>
  </si>
  <si>
    <t>Hiring consultant to domesticate WEAI for AUDA role out</t>
  </si>
  <si>
    <t>Hire a consultant to develop the proposal and partnership framework and curriculum for 100,000 SME's</t>
  </si>
  <si>
    <t>52/AUDA/DPDC/IND/IC/2020</t>
  </si>
  <si>
    <t>53/AUDA/DPDC/IND/IC/2020</t>
  </si>
  <si>
    <t>54/AUDA/DPDC/IND/IC/2020</t>
  </si>
  <si>
    <t>55/AUDA/DPDC/IND/IC/2020</t>
  </si>
  <si>
    <t>56/AUDA/DPDC/IND/IC/2020</t>
  </si>
  <si>
    <t>57/AUDA/DPDC/IND/IC/2020</t>
  </si>
  <si>
    <t>58/AUDA/DPDC/IND/IC/2020</t>
  </si>
  <si>
    <t>59/AUDA/DPDC/SKI/LCS/2020</t>
  </si>
  <si>
    <t>60/AUDA/DPDC/SKI/LCS/2020</t>
  </si>
  <si>
    <t>61/AUDA/DPDC/SKI/ICS/2020</t>
  </si>
  <si>
    <t>62/AUDA/DPDC/SKI/ICS/2020</t>
  </si>
  <si>
    <t>63/AUDA/DPDC/SKI/ICS/2020</t>
  </si>
  <si>
    <t>Design and printing of operational strategy for implementation of blueprint on Rural Transformation</t>
  </si>
  <si>
    <t>Develop branding and advocacy support for Tourism in Africa</t>
  </si>
  <si>
    <t>Consultancy to Develop guidelines and strategies for safety and security in Tourism</t>
  </si>
  <si>
    <t>Consultancy for the Development of project Document on Rural Tourism</t>
  </si>
  <si>
    <t>PIPD</t>
  </si>
  <si>
    <t>64/AUDA/PIPD/TCAS/ICS/2020</t>
  </si>
  <si>
    <t>Goods contract Procurement Description* and Non-Consultancy Services</t>
  </si>
  <si>
    <t>65/AUDA/PIPD/TCAS/ICS/2020</t>
  </si>
  <si>
    <t>66/AUDA/PIPD/TCAS/ICS/2020</t>
  </si>
  <si>
    <t>67/AUDA/PIPD/TCAS/ICS/2020</t>
  </si>
  <si>
    <t>68/AUDA/PIPD/TCAS/ICS/2020</t>
  </si>
  <si>
    <t>70/AUDA/PIPD/TCAS/ICS/2020</t>
  </si>
  <si>
    <t>71/AUDA/PIPD/TCAS/ICS/2020</t>
  </si>
  <si>
    <t>72/AUDA/PIPD/TCAS/ICS/2020</t>
  </si>
  <si>
    <t>Leads engagement of stakeholders and partners in its development (leading a multi-directorate team )</t>
  </si>
  <si>
    <t>73/AUDA/PIPD/DIR/ICS/2020</t>
  </si>
  <si>
    <t>74/AUDA/PIPD/DIR/ICS/2020</t>
  </si>
  <si>
    <t>75/AUDA/PIPD/DIR/ICS/2020</t>
  </si>
  <si>
    <t>Firms to train Staff on Resource Mobilization  (multiple sessions throughout the year)</t>
  </si>
  <si>
    <t>Individual consultant to train Staff on Resource Mobilization  (multiple sessions throughout the year)</t>
  </si>
  <si>
    <t>Audit report for DP funded projects (throughout the year)</t>
  </si>
  <si>
    <t xml:space="preserve">Individual Consultant for mapping of development partners and crafting of framework and tracking &amp; reporting tool </t>
  </si>
  <si>
    <t>Individual Consultancy for to develop AUDA-NEPAD digital partnership platform</t>
  </si>
  <si>
    <t>Individual Consultant services for a Pavilion Director for World Expo 2020 -2021 in Dubia</t>
  </si>
  <si>
    <t xml:space="preserve">Consultancy services to conduct an Annual  audit of APET-CJED  </t>
  </si>
  <si>
    <t>47/AUDA/DPDC/EDU/ICS/2020</t>
  </si>
  <si>
    <t>48/AUDA/DPDC/EDU/ICS/2020</t>
  </si>
  <si>
    <t>49/AUDA/DPDC/EDU/ICS/2020</t>
  </si>
  <si>
    <t>50/AUDA/DPDC/EDU/ICS/2020</t>
  </si>
  <si>
    <t>51/AUDA/DPDC/EDU/ICS/2020</t>
  </si>
  <si>
    <t>76/AUDA/DTCPF/RMD/CQS/2020</t>
  </si>
  <si>
    <t>77/AUDA/DTCPF/RMD/ICS/2020</t>
  </si>
  <si>
    <t>78/AUDA/DTCPF/RMD/LCS/2020</t>
  </si>
  <si>
    <t>79/AUDA/DTCPF/TCP/ICS/2020</t>
  </si>
  <si>
    <t>80/AUDA/DTCPF/TCP/ICS/2020</t>
  </si>
  <si>
    <t>81/AUDA/DTCPF/TCP/ICS/2020</t>
  </si>
  <si>
    <t>82/AUDA/DTCPF/SID/LCS/2020</t>
  </si>
  <si>
    <t>Consultancy services for development of an evaluation database containing reports, status of implementations, recommendations, lessons and inventory of evaluation experts</t>
  </si>
  <si>
    <t>Consultancy services for training on search engine optimisation</t>
  </si>
  <si>
    <t>Consultancy services for maintenance and Web development of the AUDA-NEPAD Portals and sub-portals</t>
  </si>
  <si>
    <t>Consutlancy services for the operationalization of communities of practice</t>
  </si>
  <si>
    <t>Consultancy services for development of knowledge products contents</t>
  </si>
  <si>
    <t>Procurement of mobile telephones, data, airtime and accessories for AUDA-NEPAD</t>
  </si>
  <si>
    <t>KMPE</t>
  </si>
  <si>
    <t>Procurement of various publications - Design, layout, printing and translation</t>
  </si>
  <si>
    <t>IPC</t>
  </si>
  <si>
    <t>Procurement of various Translation, Editing and design of the portal</t>
  </si>
  <si>
    <t>Procurement of various translation,editing and printing of knowledge products for AUDA-NEPAD</t>
  </si>
  <si>
    <t>19/AUDA/KMPE/KMD/RFQ/2020</t>
  </si>
  <si>
    <t>Procurement of training and licence for knowledge certificate</t>
  </si>
  <si>
    <t>20/AUDA/KMPE/KMD/RFQ/2020</t>
  </si>
  <si>
    <t>Procurement of design and KM trainings</t>
  </si>
  <si>
    <t>21/AUDA/KMPE/KMD/RFQ/2020</t>
  </si>
  <si>
    <t>Procurement of software &amp; licences for KM</t>
  </si>
  <si>
    <t>22/AUDA/KMPE/KMD/RFQ/2020</t>
  </si>
  <si>
    <t>Procurement office equipment for centres of excellence</t>
  </si>
  <si>
    <t>IPC-AUC</t>
  </si>
  <si>
    <t>Procurement of translation,editing and printing of knowledge products for centres of excellence</t>
  </si>
  <si>
    <t>IPC-AUDA-NEPAD</t>
  </si>
  <si>
    <t>Consultancy for the development of AUDA-NEPAD Renewable Energy Deployment Model</t>
  </si>
  <si>
    <t>23/AUDA/KMPE/KMD/RFQ/2020</t>
  </si>
  <si>
    <t>Consultancy  for Technical Advisory Services to Africa Regional Group- to the African Ambassadors in Rome and Rome Based UN agencies</t>
  </si>
  <si>
    <t>2/AUDA/DPDC/ENVIR/DC/2020</t>
  </si>
  <si>
    <t>83/AUDA/KMPE/ED/ICS/2020</t>
  </si>
  <si>
    <t>84/AUDA/KMPE/KMD/ICS/2020</t>
  </si>
  <si>
    <t>85/AUDA/KMPE/KMD/QCBS/2020</t>
  </si>
  <si>
    <t>86/AUDA/KMPE/KMD/QCBS/2020</t>
  </si>
  <si>
    <t>87/AUDA/KMPE/KMD/ICS/2020</t>
  </si>
  <si>
    <t>88/AUDA/DPDC/ENV/ICS/2020</t>
  </si>
  <si>
    <t>89/AUDA/DPDC/ENV/ICS/2020</t>
  </si>
  <si>
    <t>7/AUDA/DO/HR/RFQ/2020</t>
  </si>
  <si>
    <t>8/AUDA/DO/ADMIN/RFQ/2020</t>
  </si>
  <si>
    <t>9/AUDA/DO/MIS/RFQ/2020</t>
  </si>
  <si>
    <t>10/AUDA/DO/MIS/RFQ/2020</t>
  </si>
  <si>
    <t>12/AUDA/HCID/SKI/RFQ/2020</t>
  </si>
  <si>
    <t>16/AUDA/DTCPF/SID/RFQ/2020</t>
  </si>
  <si>
    <t>17/AUDA/DO/ADMIN/RFQ/2020</t>
  </si>
  <si>
    <t>18/AUDA/KMPE/ED/RFQ/2020</t>
  </si>
  <si>
    <t>24/AUDA/KMPE/CE/RFB/2020</t>
  </si>
  <si>
    <t>25/AUDA/KMPE/CE/RFQ/2020</t>
  </si>
  <si>
    <t>40/AUDA/DPDC/IND/IC/2020</t>
  </si>
  <si>
    <t>Consultancy services for Senior Continental Power Systems Development Coordinator</t>
  </si>
  <si>
    <t>90/AUDA/DPDC/EI/SSS/2020</t>
  </si>
  <si>
    <t>Consultancy Services  for Development of a Policy for AUDA Young Professionals Programme</t>
  </si>
  <si>
    <t>91/AUDA/DO/DIR/ICS/2020</t>
  </si>
  <si>
    <t xml:space="preserve">Consultancy services for Pillar Assessment Audit Preparation and Readiness </t>
  </si>
  <si>
    <t>Consultancy services for SAP Security and Data Enhancement for Pillar Assessment</t>
  </si>
  <si>
    <t>92/AUDA/DO/DIR/SSS/2020</t>
  </si>
  <si>
    <t>93/AUDA/DO/ERP/ICS/2020</t>
  </si>
  <si>
    <t>94/AUDA/DPDC/HEA/ICS/2020</t>
  </si>
  <si>
    <t>Procurement of cleaning services for AUDA-NEPAD offices in Midrand South Africa</t>
  </si>
  <si>
    <t>26/AUDA/DO/ADMIN/RFB/2020</t>
  </si>
  <si>
    <t xml:space="preserve">Procurement of Engineering procurement contractor for Malawi Minigrid </t>
  </si>
  <si>
    <t>95/AUDA/DPDC/ENV/QCBS/2020</t>
  </si>
  <si>
    <t>2/AUDA/DPDC/ENV/RFQ/2021</t>
  </si>
  <si>
    <t>1/AUDA/DPDC/ENV/RFB/2020</t>
  </si>
  <si>
    <t>27/AUDA/DPDC/ENV/DP/2020</t>
  </si>
  <si>
    <r>
      <t xml:space="preserve">Procurement of Engineering procurement contractor for Niger Minigrid </t>
    </r>
    <r>
      <rPr>
        <sz val="11"/>
        <color rgb="FFFF0000"/>
        <rFont val="Calibri"/>
        <family val="2"/>
        <scheme val="minor"/>
      </rPr>
      <t>(COVID related)</t>
    </r>
  </si>
  <si>
    <r>
      <t xml:space="preserve">Procurement of Engineering procurement contractor for Sierra Leone  Minigrid </t>
    </r>
    <r>
      <rPr>
        <sz val="11"/>
        <color rgb="FFFF0000"/>
        <rFont val="Calibri"/>
        <family val="2"/>
        <scheme val="minor"/>
      </rPr>
      <t>(COVID related)</t>
    </r>
  </si>
  <si>
    <r>
      <t xml:space="preserve">Procurement of ArcGIS Enterprise Software </t>
    </r>
    <r>
      <rPr>
        <sz val="11"/>
        <color rgb="FFFF0000"/>
        <rFont val="Calibri"/>
        <family val="2"/>
        <scheme val="minor"/>
      </rPr>
      <t>(COVID related)</t>
    </r>
  </si>
  <si>
    <r>
      <t xml:space="preserve">Consultancy Services for a Public Health Specialist to support Member States in accelerating containment measures against COVID-19 </t>
    </r>
    <r>
      <rPr>
        <sz val="11"/>
        <color rgb="FFFF0000"/>
        <rFont val="Calibri"/>
        <family val="2"/>
        <scheme val="minor"/>
      </rPr>
      <t>(COVID related)</t>
    </r>
  </si>
  <si>
    <r>
      <t xml:space="preserve">Consultancy service to conduct Food &amp; Nutrition insecurity vulnerability analysis and modelling under COVID-19 </t>
    </r>
    <r>
      <rPr>
        <sz val="11"/>
        <color rgb="FFFF0000"/>
        <rFont val="Calibri"/>
        <family val="2"/>
        <scheme val="minor"/>
      </rPr>
      <t>(COVID related)</t>
    </r>
  </si>
  <si>
    <t>TOR Approval Date</t>
  </si>
  <si>
    <t>n/a</t>
  </si>
  <si>
    <t>Advertise REOI on website</t>
  </si>
  <si>
    <t>Draft Contract Vetting</t>
  </si>
  <si>
    <t>AUDA IPC</t>
  </si>
  <si>
    <t xml:space="preserve">Pre  </t>
  </si>
  <si>
    <t>AUC -IPC</t>
  </si>
  <si>
    <t>Editorial International Consultant</t>
  </si>
  <si>
    <t>96/AUDA/DPDC/HUM/ICS/2020</t>
  </si>
  <si>
    <r>
      <t xml:space="preserve">Procurement of Engineering procurement contractor for Nyadire/Zimbabwe Minigrid </t>
    </r>
    <r>
      <rPr>
        <sz val="11"/>
        <color rgb="FFFF0000"/>
        <rFont val="Calibri"/>
        <family val="2"/>
        <scheme val="minor"/>
      </rPr>
      <t>(COVID related)</t>
    </r>
    <r>
      <rPr>
        <sz val="11"/>
        <color theme="1"/>
        <rFont val="Calibri"/>
        <family val="2"/>
        <scheme val="minor"/>
      </rPr>
      <t xml:space="preserve"> - cancelled</t>
    </r>
  </si>
  <si>
    <r>
      <t xml:space="preserve">Procurement of Engineering procurement contractor for Soti Source/Zimbabwe Minigrid </t>
    </r>
    <r>
      <rPr>
        <sz val="11"/>
        <color rgb="FFFF0000"/>
        <rFont val="Calibri"/>
        <family val="2"/>
        <scheme val="minor"/>
      </rPr>
      <t>(COVID related)</t>
    </r>
  </si>
  <si>
    <t>Consultancy services for Development of Model Laws for e-Commerce and Cybersecurity</t>
  </si>
  <si>
    <t>33/AUDA/TCPF/TCP/QCBS/2020</t>
  </si>
  <si>
    <t>Procurement and installation of Data Server to strengthen Health Data Systems in Burkina Faso</t>
  </si>
  <si>
    <t>Procurement and installation of Data Server to strengthen Health Data Systems in Cameroon</t>
  </si>
  <si>
    <t>Procurement and installation of Data Server to strengthen Health Data Systems in Egypt</t>
  </si>
  <si>
    <t>Procurement and installation of Data Server to strengthen Health Data Systems in Ethiopia</t>
  </si>
  <si>
    <t>Procurement and installation of Data Server to strengthen Health Data Systems in Eswatini</t>
  </si>
  <si>
    <t>Procurement and installation of Data Server to strengthen Health Data Systems in Ghana</t>
  </si>
  <si>
    <t>Procurement and installation of Data Server to strengthen Health Data Systems in Senegal</t>
  </si>
  <si>
    <t>Procurement and installation of Data Server to strengthen Health Data Systems in Mozambique</t>
  </si>
  <si>
    <t>Procurement and installation of Data Server to strengthen Health Data Systems in Uganda</t>
  </si>
  <si>
    <t>Procurement and installation of Data Server to strengthen Health Data Systems in Zimbabwe</t>
  </si>
  <si>
    <t>28/AUDA/PIPD/DAR/RFQ/2020</t>
  </si>
  <si>
    <t>29/AUDA/PIPD/DAR/RFQ/2020</t>
  </si>
  <si>
    <t>30/AUDA/PIPD/DAR/RFQ/2020</t>
  </si>
  <si>
    <t>31/AUDA/PIPD/DAR/RFQ/2020</t>
  </si>
  <si>
    <t>32/AUDA/PIPD/DAR/RFQ/2020</t>
  </si>
  <si>
    <t>33/AUDA/PIPD/DAR/RFQ/2020</t>
  </si>
  <si>
    <t>34/AUDA/PIPD/DAR/RFQ/2020</t>
  </si>
  <si>
    <t>35/AUDA/PIPD/DAR/RFQ/2020</t>
  </si>
  <si>
    <t>36/AUDA/PIPD/DAR/RFQ/2020</t>
  </si>
  <si>
    <t>37/AUDA/PIPD/DAR/RFQ/2020</t>
  </si>
  <si>
    <t>Consultancy service to develop a programme document and Curriculum for strategic initiatives</t>
  </si>
  <si>
    <t>97/AUDA/DTCPF/DSI/ICS/2020</t>
  </si>
  <si>
    <t xml:space="preserve">Consultancy for the drafting and Editing of APET reports on AI, Blockchain and Next generation batteries </t>
  </si>
  <si>
    <t>98/AUDA/DTCPF/DSI/ICS/2020</t>
  </si>
  <si>
    <t>Consultancy for the development of strategic Document and implementation plan for AUDA NEPAD think thank initiative</t>
  </si>
  <si>
    <t>99/AUDA/DTCPF/DSI/ICS/2020</t>
  </si>
  <si>
    <t>Consultancy Services to support consolidation of submissions from SADC Member States and writing of Programme Funding on Tuberculosis in the Mining Sector Phase III</t>
  </si>
  <si>
    <t>Software licences - Adobe License (6500)Meltwater Media Tracking (7000)</t>
  </si>
  <si>
    <t>OCEO, Comms</t>
  </si>
  <si>
    <t>Media banners &amp; standard banners on new logo</t>
  </si>
  <si>
    <t>Support annual programmatic activties - materials and consultancy</t>
  </si>
  <si>
    <t>Internal Policy Coherance - publications and writers</t>
  </si>
  <si>
    <t>Publiciation of Offical reports (Procure professional thematic report and CEOs hand over report)</t>
  </si>
  <si>
    <t>Support to OCEO for Legal services</t>
  </si>
  <si>
    <t>OCEO, Legal</t>
  </si>
  <si>
    <t>OCEO - MoveAfrica</t>
  </si>
  <si>
    <t>Consultancy to the private sector unit priorities</t>
  </si>
  <si>
    <t>MoveAfrica Portal</t>
  </si>
  <si>
    <t>Support to private sector unit reports</t>
  </si>
  <si>
    <t>Whiteboard documentary</t>
  </si>
  <si>
    <t>OCEO, Protocol</t>
  </si>
  <si>
    <t>Management of AUDA-NEPAD governance architecture</t>
  </si>
  <si>
    <t>100/AUDA/DTCPF/DSI/SSS/2020</t>
  </si>
  <si>
    <t>Consultant to develop  a white-paper on APET response to COVID-19</t>
  </si>
  <si>
    <t>MS/DP</t>
  </si>
  <si>
    <t xml:space="preserve">Consultancy to Undertake a joint research and development of knowledge products with MWAPATA Institute </t>
  </si>
  <si>
    <t>Independent Consultant to carry out an annual evaluation of APET/CJED Initiative  </t>
  </si>
  <si>
    <t>Consultancy service to do training on innovation and emerging technologies knowledge and skills for DSI Staff</t>
  </si>
  <si>
    <t>Consultancy to develop CJED training modules and to conduct trainings for Member States and RECs.</t>
  </si>
  <si>
    <t>Consultant to assess the performance of STI investment in Africa from 1980 to 2020</t>
  </si>
  <si>
    <t>Procurement of Partnership branding materials (bags, customised paper folders, etc)</t>
  </si>
  <si>
    <t xml:space="preserve">Procument of services for the production of the AUDA-NEPAD profiling video “Towards The Africa we Want” </t>
  </si>
  <si>
    <t>Consultancy to design and develop the AU Technical Assistance and Exchange Programme for enhanced Partnerships to Support Agenda 2063 Implementation.</t>
  </si>
  <si>
    <t>Consultancy for Planning, facilitation and report writing for APET and CJED virtual meetings and webinars</t>
  </si>
  <si>
    <t>Consultancy services to assist in drafting CEOs end of tenure reports for Organisational Development and coherence</t>
  </si>
  <si>
    <t xml:space="preserve">Provide Member States with  technical advisory services on data acquisition tools, instruments and analysis for socio-economic indicators </t>
  </si>
  <si>
    <t>Strengthening National Planning Platform and Coordination Unit to Support Planning</t>
  </si>
  <si>
    <t>Technical Cooperation for the implementation of the AUDA Strategic Plan and Review of AUDA-NEPAD engagement with the UN System</t>
  </si>
  <si>
    <t>Development of African Common Positions and support to African Group of Negotiators on Biodiversity</t>
  </si>
  <si>
    <t>Formulation of Intergovernmental Authority on Development (IGAD) Regional Strategy and Implementation Plan 2021-2025 &amp; Delivery of the AUDA-NEPAD Compacts</t>
  </si>
  <si>
    <t>Develop Program Operation Manual of the Strategic Plan and SOPs for the PIPD</t>
  </si>
  <si>
    <t>Consultancy Services for the Reviewing of Megatrends and Various Documents to Support the Drafting of Strategic Plan for (AUDA-NEPAD) 202-2023 PIPD Directorate</t>
  </si>
  <si>
    <t>Purchase Office Equipment and Communications Materials</t>
  </si>
  <si>
    <t>109/AUDA/PIPD/TCAS/ICS/2020</t>
  </si>
  <si>
    <t>110/AUDA/PIPD/TCAS/ICS/2020</t>
  </si>
  <si>
    <t>111/AUDA/PIPD/TCAS/ICS/2020</t>
  </si>
  <si>
    <t>112/AUDA/PIPD/TCAS/ICS/2020</t>
  </si>
  <si>
    <t>113/AUDA/PIPD/TCAS/ICS/2020</t>
  </si>
  <si>
    <t>114/AUDA/PIPD/TCAS/ICS/2020</t>
  </si>
  <si>
    <t>115/AUDA/PIPD/TCAS/ICS/2020</t>
  </si>
  <si>
    <t>Consultancy services to Develop AUDA Development Fund and its establishment and full operationalisation</t>
  </si>
  <si>
    <t xml:space="preserve">Consultancy services to prepare Post-COVID report to support Member states recovery on Tourism </t>
  </si>
  <si>
    <t xml:space="preserve">individual consultant to identify Youth Best practices </t>
  </si>
  <si>
    <t>Consultant to create National Action Plan (NAP) for rural youth in employment in Mali</t>
  </si>
  <si>
    <t>Consultant to create National Action Plan (NAP) for rural youth in employment in Mozambique</t>
  </si>
  <si>
    <t>Consultant to create National Action Plan (NAP) for rural youth in employment in Zambia.</t>
  </si>
  <si>
    <t>Consultants to produce Training Model and strengthening of Curricula, plus identify gaps on existing IFAD projects in Cameroon</t>
  </si>
  <si>
    <t>Consultants to produce Training Model and strengthening of Curricula, plus identify gaps on existing IFAD projects in Mali</t>
  </si>
  <si>
    <t>Consultants to produce Training Model and strengthening of Curricula, plus identify gaps on existing IFAD projects in Mozambique</t>
  </si>
  <si>
    <t>Consultants to produce Training Model and strengthening of Curricula, plus identify gaps on existing IFAD projects in Zambia</t>
  </si>
  <si>
    <t>Junior consultant to conduct ASTF/FAO end of project  evaluation and prepare report</t>
  </si>
  <si>
    <t>Hire consultant for Production of Knowledge Product for the ASTF/FAO project</t>
  </si>
  <si>
    <t>APET/CJED promotional materials</t>
  </si>
  <si>
    <t>Consultant to prepare Country assessement Reports</t>
  </si>
  <si>
    <t>101/AUDA/OCEO/CEO/SSS/2020</t>
  </si>
  <si>
    <t>102/AUDA/DTCPF/TCP/ICS/2020</t>
  </si>
  <si>
    <t>103/AUDA/DTCPF/TCP/ICS/2020</t>
  </si>
  <si>
    <t>104/AUDA/DTCPF/TCP/ICS/2020</t>
  </si>
  <si>
    <t>105/AUDA/DTCPF/TCP/ICS/2020</t>
  </si>
  <si>
    <t>106/AUDA/DTCPF/TCP/ICS/2020</t>
  </si>
  <si>
    <t>107/AUDA/DTCPF/TCP/ICS/2020</t>
  </si>
  <si>
    <t>108/AUDA/DTCPF/TCP/ICS/2020</t>
  </si>
  <si>
    <t>116/AUDA/PIPD/TCAS/ICS/2020</t>
  </si>
  <si>
    <t>117/AUDA/PIPD/TCAS/ICS/2020</t>
  </si>
  <si>
    <t>118/AUDA/PIPD/TCAS/ICS/2020</t>
  </si>
  <si>
    <t>119/AUDA/PIPD/TCAS/ICS/2020</t>
  </si>
  <si>
    <t>120/AUDA/PIPD/TCAS/ICS/2020</t>
  </si>
  <si>
    <t>121/AUDA/PIPD/TCAS/ICS/2020</t>
  </si>
  <si>
    <t>122/AUDA/PIPD/TCAS/ICS/2020</t>
  </si>
  <si>
    <t>123/AUDA/PIPD/TCAS/ICS/2020</t>
  </si>
  <si>
    <r>
      <t>consultant for the production of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Edition of the Rural Futures Atlas</t>
    </r>
  </si>
  <si>
    <t>Office Stationary / Equipment / Hardware / Software for OCEO</t>
  </si>
  <si>
    <t xml:space="preserve">Procure the rights to access and host the TMS - Truck Monitoring System tool </t>
  </si>
  <si>
    <t>printing of Post-COVID report to support Member states recovery on Tourism  (incl. Translation &amp; Proof reading)</t>
  </si>
  <si>
    <t>38/AUDA/OCEO/COM/RFQ/2020</t>
  </si>
  <si>
    <t>39/AUDA/OCEO/COM/RFQ/2020</t>
  </si>
  <si>
    <t>40/AUDA/OCEO/CEO/RFQ/2020</t>
  </si>
  <si>
    <t>41/AUDA/OCEO/CEO/RFQ/2020</t>
  </si>
  <si>
    <t>42/AUDA/OCEO/CEO/RFQ/2020</t>
  </si>
  <si>
    <t>43/AUDA/OCEO/CEO/RFQ/2020</t>
  </si>
  <si>
    <t>44/AUDA/OCEO/LEG/RFQ/2020</t>
  </si>
  <si>
    <t>45/AUDA/OCEO/MOV/RFQ/2020</t>
  </si>
  <si>
    <t>46/AUDA/OCEO/MOV/RFQ/2020</t>
  </si>
  <si>
    <t>47/AUDA/OCEO/MOV/RFQ/2020</t>
  </si>
  <si>
    <t>48/AUDA/OCEO/MOV/RFQ/2020</t>
  </si>
  <si>
    <t>49/AUDA/OCEO/MOV/RFQ/2020</t>
  </si>
  <si>
    <t>50/AUDA/OCEO/PRO/RFQ/2020</t>
  </si>
  <si>
    <t>51/AUDA/PIPD/RUR/RFQ/2020</t>
  </si>
  <si>
    <t>52/AUDA/PIPD/RUR/RFQ/2020</t>
  </si>
  <si>
    <t>53/AUDA/PIPD/RUR/RFQ/2020</t>
  </si>
  <si>
    <t>54/AUDA/PIPD/RUR/RFQ/2020</t>
  </si>
  <si>
    <r>
      <t>printing of the 3</t>
    </r>
    <r>
      <rPr>
        <vertAlign val="superscript"/>
        <sz val="11"/>
        <rFont val="Arial"/>
        <family val="2"/>
      </rPr>
      <t>rd</t>
    </r>
    <r>
      <rPr>
        <sz val="11"/>
        <rFont val="Arial"/>
        <family val="2"/>
      </rPr>
      <t xml:space="preserve"> Edition of the Rural Futures Atlas</t>
    </r>
  </si>
  <si>
    <t>14/AUDA/DTCPF/TCP/RFQ/2020</t>
  </si>
  <si>
    <t>15/AUDA/DTCPF/TCP/RFQ/2020</t>
  </si>
  <si>
    <t>GRAND TOTAL</t>
  </si>
  <si>
    <t>124/AUDA/OCEO/GROW/QCBS/2020</t>
  </si>
  <si>
    <t>Consultancy to create market insights and business intelligence through comprehensive market analysis by country/value chain in 5 Countries</t>
  </si>
  <si>
    <t xml:space="preserve">Consultancy for provision of Client Services for the Agribusiness Engine – i.e. Creation of factsheets/profiles/outlines of specific business opportunities for investment  </t>
  </si>
  <si>
    <t>125/AUDA/OCEO/GROW/ICS/2020</t>
  </si>
  <si>
    <t>126/AUDA/OCEO/GROW/QCBS/2020</t>
  </si>
  <si>
    <t>Consultancy for development of 50 bankable business cases for companies investing in prioritised agriculture value chains.</t>
  </si>
  <si>
    <t xml:space="preserve">Consultancy for Client matchmaking for Building targeted value chain farm to fork alliances </t>
  </si>
  <si>
    <t>Consultancy for establishment of a continental “client relationship” networkand Management</t>
  </si>
  <si>
    <t xml:space="preserve">Consultancy for design and establishment of a Customer Relationship Management (CRM) structure with agribusinesses across 15 countries/value chains </t>
  </si>
  <si>
    <t>127/AUDA/OCEO/GROW/CQS/2020</t>
  </si>
  <si>
    <t>128/AUDA/OCEO/GROW/CQS/2020</t>
  </si>
  <si>
    <t>129/AUDA/OCEO/GROW/CQS/2020</t>
  </si>
  <si>
    <t>Events management company for convening plenary meetings/work sessions for Grow Africa AfDB Project</t>
  </si>
  <si>
    <t>13/AUDA/OCEO/GROW/RFQ/2020</t>
  </si>
  <si>
    <t>AfDB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</si>
</sst>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$-409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theme="1"/>
      <name val="Tw Cen MT"/>
      <family val="2"/>
    </font>
    <font>
      <sz val="11"/>
      <name val="Tw Cen MT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9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w Cen MT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49" fontId="2" fillId="0" borderId="0" xfId="0" applyNumberFormat="1" applyFont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  <protection locked="0"/>
    </xf>
    <xf numFmtId="164" fontId="0" fillId="0" borderId="0" xfId="1" applyFont="1"/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ill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15" fontId="0" fillId="0" borderId="0" xfId="0" applyNumberFormat="1"/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5" fontId="2" fillId="2" borderId="11" xfId="0" applyNumberFormat="1" applyFont="1" applyFill="1" applyBorder="1" applyAlignment="1">
      <alignment vertical="center" wrapText="1"/>
    </xf>
    <xf numFmtId="15" fontId="2" fillId="2" borderId="8" xfId="0" applyNumberFormat="1" applyFont="1" applyFill="1" applyBorder="1" applyAlignment="1">
      <alignment vertical="center" wrapText="1"/>
    </xf>
    <xf numFmtId="164" fontId="2" fillId="0" borderId="0" xfId="1" applyFont="1" applyFill="1" applyAlignment="1" applyProtection="1">
      <alignment vertical="center"/>
    </xf>
    <xf numFmtId="49" fontId="2" fillId="2" borderId="15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164" fontId="2" fillId="2" borderId="9" xfId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5" fontId="2" fillId="2" borderId="9" xfId="0" applyNumberFormat="1" applyFont="1" applyFill="1" applyBorder="1" applyAlignment="1">
      <alignment horizontal="center" vertical="center" wrapText="1"/>
    </xf>
    <xf numFmtId="15" fontId="2" fillId="2" borderId="7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164" fontId="2" fillId="2" borderId="9" xfId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/>
    </xf>
    <xf numFmtId="0" fontId="0" fillId="0" borderId="1" xfId="0" applyBorder="1"/>
    <xf numFmtId="164" fontId="0" fillId="0" borderId="1" xfId="1" applyFont="1" applyBorder="1"/>
    <xf numFmtId="15" fontId="0" fillId="0" borderId="1" xfId="0" applyNumberFormat="1" applyBorder="1"/>
    <xf numFmtId="15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Border="1"/>
    <xf numFmtId="0" fontId="4" fillId="0" borderId="1" xfId="0" applyFont="1" applyBorder="1"/>
    <xf numFmtId="164" fontId="4" fillId="0" borderId="1" xfId="1" applyFont="1" applyBorder="1"/>
    <xf numFmtId="0" fontId="4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1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wrapText="1"/>
    </xf>
    <xf numFmtId="0" fontId="6" fillId="6" borderId="1" xfId="2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5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164" fontId="2" fillId="2" borderId="1" xfId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Border="1"/>
    <xf numFmtId="49" fontId="2" fillId="5" borderId="9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64" fontId="8" fillId="0" borderId="1" xfId="1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164" fontId="12" fillId="0" borderId="1" xfId="1" applyFont="1" applyBorder="1"/>
    <xf numFmtId="0" fontId="4" fillId="0" borderId="0" xfId="0" applyFont="1" applyBorder="1"/>
    <xf numFmtId="0" fontId="0" fillId="0" borderId="0" xfId="0" applyBorder="1"/>
    <xf numFmtId="164" fontId="4" fillId="0" borderId="1" xfId="1" applyFont="1" applyFill="1" applyBorder="1"/>
    <xf numFmtId="164" fontId="8" fillId="0" borderId="1" xfId="1" applyFont="1" applyFill="1" applyBorder="1"/>
    <xf numFmtId="15" fontId="4" fillId="0" borderId="1" xfId="0" applyNumberFormat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4" fillId="0" borderId="18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/>
    </xf>
    <xf numFmtId="164" fontId="14" fillId="0" borderId="19" xfId="1" applyFont="1" applyFill="1" applyBorder="1" applyAlignment="1">
      <alignment vertical="center"/>
    </xf>
    <xf numFmtId="0" fontId="4" fillId="0" borderId="0" xfId="0" applyFont="1" applyFill="1"/>
    <xf numFmtId="0" fontId="14" fillId="0" borderId="20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/>
    </xf>
    <xf numFmtId="164" fontId="14" fillId="0" borderId="21" xfId="1" applyFont="1" applyFill="1" applyBorder="1" applyAlignment="1">
      <alignment vertical="center"/>
    </xf>
    <xf numFmtId="0" fontId="15" fillId="0" borderId="1" xfId="0" applyFont="1" applyFill="1" applyBorder="1"/>
    <xf numFmtId="14" fontId="15" fillId="0" borderId="1" xfId="0" applyNumberFormat="1" applyFont="1" applyFill="1" applyBorder="1"/>
    <xf numFmtId="164" fontId="4" fillId="0" borderId="0" xfId="1" applyFont="1" applyFill="1"/>
    <xf numFmtId="15" fontId="4" fillId="0" borderId="0" xfId="0" applyNumberFormat="1" applyFont="1" applyFill="1"/>
    <xf numFmtId="0" fontId="4" fillId="0" borderId="0" xfId="0" applyFont="1" applyFill="1" applyBorder="1"/>
    <xf numFmtId="164" fontId="4" fillId="0" borderId="0" xfId="1" applyFont="1" applyFill="1" applyBorder="1"/>
    <xf numFmtId="15" fontId="4" fillId="0" borderId="0" xfId="0" applyNumberFormat="1" applyFont="1" applyFill="1" applyBorder="1"/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164" fontId="9" fillId="4" borderId="0" xfId="1" applyFont="1" applyFill="1"/>
    <xf numFmtId="0" fontId="9" fillId="4" borderId="0" xfId="0" applyFont="1" applyFill="1"/>
    <xf numFmtId="0" fontId="18" fillId="4" borderId="0" xfId="0" applyFont="1" applyFill="1" applyBorder="1"/>
    <xf numFmtId="49" fontId="2" fillId="2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 wrapText="1"/>
    </xf>
    <xf numFmtId="15" fontId="2" fillId="2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2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Fill="1" applyBorder="1"/>
    <xf numFmtId="164" fontId="0" fillId="0" borderId="0" xfId="1" applyFont="1" applyBorder="1"/>
    <xf numFmtId="15" fontId="0" fillId="0" borderId="0" xfId="0" applyNumberFormat="1" applyBorder="1"/>
    <xf numFmtId="2" fontId="0" fillId="0" borderId="3" xfId="0" applyNumberFormat="1" applyBorder="1"/>
    <xf numFmtId="0" fontId="0" fillId="0" borderId="3" xfId="0" applyFill="1" applyBorder="1"/>
    <xf numFmtId="2" fontId="0" fillId="0" borderId="0" xfId="0" applyNumberFormat="1" applyBorder="1"/>
    <xf numFmtId="0" fontId="0" fillId="0" borderId="0" xfId="0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973198</xdr:colOff>
      <xdr:row>1</xdr:row>
      <xdr:rowOff>479044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BD5591-06AE-4209-A00E-90491B428010}"/>
            </a:ext>
          </a:extLst>
        </xdr:cNvPr>
        <xdr:cNvSpPr txBox="1"/>
      </xdr:nvSpPr>
      <xdr:spPr>
        <a:xfrm>
          <a:off x="0" y="0"/>
          <a:ext cx="10832064" cy="8718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600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APPROVED - MEMO</a:t>
          </a:r>
          <a:r>
            <a:rPr lang="en-ZA" sz="6000" baseline="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 ON FILE</a:t>
          </a:r>
          <a:endParaRPr lang="en-ZA" sz="6000">
            <a:solidFill>
              <a:schemeClr val="bg1">
                <a:lumMod val="95000"/>
              </a:schemeClr>
            </a:solidFill>
            <a:latin typeface="72 Black" panose="020B0A04030603020204" pitchFamily="34" charset="0"/>
            <a:cs typeface="72 Black" panose="020B0A040306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658305</xdr:colOff>
      <xdr:row>1</xdr:row>
      <xdr:rowOff>477069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FAD1FE-FAF9-47FF-B674-C1089F5EB8C8}"/>
            </a:ext>
          </a:extLst>
        </xdr:cNvPr>
        <xdr:cNvSpPr txBox="1"/>
      </xdr:nvSpPr>
      <xdr:spPr>
        <a:xfrm>
          <a:off x="0" y="0"/>
          <a:ext cx="10831005" cy="877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600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APPROVED - MEMO</a:t>
          </a:r>
          <a:r>
            <a:rPr lang="en-ZA" sz="6000" baseline="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 ON FILE</a:t>
          </a:r>
          <a:endParaRPr lang="en-ZA" sz="6000">
            <a:solidFill>
              <a:schemeClr val="bg1">
                <a:lumMod val="95000"/>
              </a:schemeClr>
            </a:solidFill>
            <a:latin typeface="72 Black" panose="020B0A04030603020204" pitchFamily="34" charset="0"/>
            <a:cs typeface="72 Black" panose="020B0A04030603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664655</xdr:colOff>
      <xdr:row>1</xdr:row>
      <xdr:rowOff>57969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735ED7-6214-4A06-9CB4-249A987E87A8}"/>
            </a:ext>
          </a:extLst>
        </xdr:cNvPr>
        <xdr:cNvSpPr txBox="1"/>
      </xdr:nvSpPr>
      <xdr:spPr>
        <a:xfrm>
          <a:off x="0" y="0"/>
          <a:ext cx="10827830" cy="877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600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APPROVED - MEMO</a:t>
          </a:r>
          <a:r>
            <a:rPr lang="en-ZA" sz="6000" baseline="0">
              <a:solidFill>
                <a:schemeClr val="bg1">
                  <a:lumMod val="95000"/>
                </a:schemeClr>
              </a:solidFill>
              <a:latin typeface="72 Black" panose="020B0A04030603020204" pitchFamily="34" charset="0"/>
              <a:cs typeface="72 Black" panose="020B0A04030603020204" pitchFamily="34" charset="0"/>
            </a:rPr>
            <a:t> ON FILE</a:t>
          </a:r>
          <a:endParaRPr lang="en-ZA" sz="6000">
            <a:solidFill>
              <a:schemeClr val="bg1">
                <a:lumMod val="95000"/>
              </a:schemeClr>
            </a:solidFill>
            <a:latin typeface="72 Black" panose="020B0A04030603020204" pitchFamily="34" charset="0"/>
            <a:cs typeface="72 Black" panose="020B0A04030603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anen\Documents\PIPD\2020%20Planning%20Template_v2TCAS-10%20Jan%202020_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anen\AppData\Local\Microsoft\Windows\INetCache\Content.Outlook\LXFWGBG6\Revised%20Annual%20Workplan%20PIPD%202020v8_Office%20of%20Direct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34\AppData\Local\Microsoft\Windows\Temporary%20Internet%20Files\Content.Outlook\HYZU24S5\Copy%20of%20Annual%20Procurement%20Plan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thom\AppData\Local\Microsoft\Windows\INetCache\Content.Outlook\0H2OEIP1\Final_20200612_AUDA%20Procurement%20Plan-2%20with%20DTCPF%20input%20June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thom\AppData\Local\Microsoft\Windows\INetCache\Content.Outlook\0H2OEIP1\Copy%20of%20Annual%20Procurement%20Plan%20Final%20June%202020_with%20PIPD%20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Work Plan"/>
      <sheetName val="Procurement Plan"/>
      <sheetName val="People Plan"/>
      <sheetName val="Mission Plan"/>
      <sheetName val="Risks"/>
      <sheetName val="Comms Plan"/>
      <sheetName val="Drop Down menu"/>
      <sheetName val="Sheet1"/>
      <sheetName val="Cost Ca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Chart1"/>
      <sheetName val="Work Plan"/>
      <sheetName val="Mission Plan"/>
      <sheetName val="Procurement Plan"/>
      <sheetName val="Comms Plan"/>
      <sheetName val="People Plan"/>
      <sheetName val="Risks"/>
      <sheetName val="SUMMARIES"/>
      <sheetName val="Drop Down menu"/>
      <sheetName val="Sheet1"/>
      <sheetName val="Cost Ca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ncy Services"/>
      <sheetName val="Goods &amp; Non-Consulting Services"/>
      <sheetName val="Works"/>
      <sheetName val="Dat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ncy Services"/>
      <sheetName val="Goods &amp; Non-Consulting Services"/>
      <sheetName val="Works"/>
      <sheetName val="Dat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ncy Services"/>
      <sheetName val="Goods &amp; Non-Consulting Services"/>
      <sheetName val="Works"/>
      <sheetName val="Data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mla Gopaul" id="{C712C6FD-048E-4342-927F-575187BD63F2}" userId="Pamla Gopaul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0" dT="2020-06-12T16:17:35.68" personId="{C712C6FD-048E-4342-927F-575187BD63F2}" id="{EB363DBF-456A-43C9-8713-2E1B99C3CEDE}">
    <text>to be bought by IT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135"/>
  <sheetViews>
    <sheetView tabSelected="1" zoomScale="97" zoomScaleNormal="97" workbookViewId="0">
      <pane xSplit="7" ySplit="3" topLeftCell="H129" activePane="bottomRight" state="frozen"/>
      <selection pane="topRight" activeCell="H1" sqref="H1"/>
      <selection pane="bottomLeft" activeCell="A4" sqref="A4"/>
      <selection pane="bottomRight" activeCell="A136" sqref="A136:XFD1048576"/>
    </sheetView>
  </sheetViews>
  <sheetFormatPr defaultRowHeight="14.35" x14ac:dyDescent="0.5"/>
  <cols>
    <col min="1" max="1" width="46.5859375" customWidth="1"/>
    <col min="2" max="2" width="28.46875" customWidth="1"/>
    <col min="3" max="3" width="12.5859375" customWidth="1"/>
    <col min="4" max="4" width="8.9375" customWidth="1"/>
    <col min="5" max="5" width="10.9375" customWidth="1"/>
    <col min="6" max="6" width="5.859375E-2" hidden="1" customWidth="1"/>
    <col min="7" max="7" width="18.41015625" style="9" customWidth="1"/>
    <col min="8" max="8" width="10.87890625" customWidth="1"/>
    <col min="9" max="9" width="20.8203125" customWidth="1"/>
    <col min="10" max="10" width="10.64453125" style="22" customWidth="1"/>
    <col min="11" max="11" width="10.8203125" style="22" customWidth="1"/>
    <col min="12" max="12" width="12.05859375" style="22" customWidth="1"/>
    <col min="13" max="13" width="11.703125" style="22" customWidth="1"/>
    <col min="14" max="16" width="13.703125" style="22" customWidth="1"/>
    <col min="17" max="18" width="12.87890625" customWidth="1"/>
    <col min="19" max="20" width="11.41015625" customWidth="1"/>
    <col min="21" max="21" width="12.1171875" customWidth="1"/>
    <col min="22" max="22" width="10.41015625" customWidth="1"/>
    <col min="23" max="23" width="10.46875" customWidth="1"/>
    <col min="24" max="24" width="11" customWidth="1"/>
    <col min="25" max="25" width="9" customWidth="1"/>
    <col min="26" max="26" width="11.41015625" customWidth="1"/>
    <col min="27" max="29" width="8.87890625" customWidth="1"/>
    <col min="30" max="30" width="10.41015625" customWidth="1"/>
    <col min="31" max="32" width="10.5859375" customWidth="1"/>
    <col min="33" max="33" width="13.41015625" customWidth="1"/>
    <col min="34" max="34" width="10.5859375" customWidth="1"/>
    <col min="35" max="35" width="8.5859375" customWidth="1"/>
    <col min="36" max="36" width="10.17578125" customWidth="1"/>
    <col min="37" max="38" width="9.05859375" customWidth="1"/>
    <col min="39" max="39" width="8.41015625" customWidth="1"/>
    <col min="40" max="43" width="10.703125" customWidth="1"/>
    <col min="44" max="45" width="11.41015625" customWidth="1"/>
    <col min="46" max="47" width="8.703125" customWidth="1"/>
    <col min="48" max="50" width="11.1171875" customWidth="1"/>
    <col min="51" max="52" width="10.5859375" customWidth="1"/>
    <col min="53" max="53" width="7.703125" customWidth="1"/>
    <col min="54" max="54" width="8.234375" customWidth="1"/>
    <col min="55" max="55" width="9.87890625" customWidth="1"/>
    <col min="56" max="56" width="9.05859375" customWidth="1"/>
    <col min="57" max="16384" width="8.9375" style="81"/>
  </cols>
  <sheetData>
    <row r="1" spans="1:80" ht="30.75" customHeight="1" x14ac:dyDescent="0.5">
      <c r="A1" s="1"/>
      <c r="B1" s="5"/>
      <c r="C1" s="5"/>
      <c r="D1" s="6"/>
      <c r="E1" s="7"/>
      <c r="F1" s="2" t="s">
        <v>0</v>
      </c>
      <c r="G1" s="30"/>
      <c r="H1" s="8"/>
      <c r="I1" s="8"/>
      <c r="J1" s="122" t="s">
        <v>63</v>
      </c>
      <c r="K1" s="123"/>
      <c r="L1" s="123"/>
      <c r="M1" s="124"/>
      <c r="N1" s="28"/>
      <c r="O1" s="29"/>
      <c r="P1" s="29"/>
      <c r="Q1" s="13"/>
      <c r="R1" s="111" t="s">
        <v>1</v>
      </c>
      <c r="S1" s="113"/>
      <c r="T1" s="113"/>
      <c r="U1" s="112"/>
      <c r="V1" s="111" t="s">
        <v>75</v>
      </c>
      <c r="W1" s="113"/>
      <c r="X1" s="113"/>
      <c r="Y1" s="112"/>
      <c r="Z1" s="111" t="s">
        <v>2</v>
      </c>
      <c r="AA1" s="113"/>
      <c r="AB1" s="113"/>
      <c r="AC1" s="113"/>
      <c r="AD1" s="113"/>
      <c r="AE1" s="113"/>
      <c r="AF1" s="113"/>
      <c r="AG1" s="113"/>
      <c r="AH1" s="113"/>
      <c r="AI1" s="112"/>
      <c r="AJ1" s="114" t="s">
        <v>365</v>
      </c>
      <c r="AK1" s="115"/>
      <c r="AL1" s="115"/>
      <c r="AM1" s="116"/>
      <c r="AN1" s="111" t="s">
        <v>3</v>
      </c>
      <c r="AO1" s="113"/>
      <c r="AP1" s="113"/>
      <c r="AQ1" s="113"/>
      <c r="AR1" s="112"/>
      <c r="AS1" s="21"/>
      <c r="AT1" s="3"/>
      <c r="AU1" s="3"/>
      <c r="AV1" s="117" t="s">
        <v>4</v>
      </c>
      <c r="AW1" s="118"/>
      <c r="AX1" s="118"/>
      <c r="AY1" s="118"/>
      <c r="AZ1" s="118"/>
      <c r="BA1" s="118"/>
      <c r="BB1" s="119"/>
      <c r="BC1" s="4" t="s">
        <v>5</v>
      </c>
    </row>
    <row r="2" spans="1:80" ht="40.200000000000003" customHeight="1" x14ac:dyDescent="0.5">
      <c r="A2" s="1"/>
      <c r="B2" s="5"/>
      <c r="C2" s="5"/>
      <c r="D2" s="6"/>
      <c r="E2" s="7"/>
      <c r="F2" s="10"/>
      <c r="G2" s="30"/>
      <c r="H2" s="8"/>
      <c r="I2" s="8"/>
      <c r="J2" s="111" t="s">
        <v>78</v>
      </c>
      <c r="K2" s="112"/>
      <c r="L2" s="120" t="s">
        <v>362</v>
      </c>
      <c r="M2" s="121"/>
      <c r="N2" s="120" t="s">
        <v>364</v>
      </c>
      <c r="O2" s="121"/>
      <c r="P2" s="125" t="s">
        <v>64</v>
      </c>
      <c r="Q2" s="125"/>
      <c r="R2" s="109" t="s">
        <v>15</v>
      </c>
      <c r="S2" s="109"/>
      <c r="T2" s="111" t="s">
        <v>16</v>
      </c>
      <c r="U2" s="112"/>
      <c r="V2" s="109" t="s">
        <v>65</v>
      </c>
      <c r="W2" s="109"/>
      <c r="X2" s="109" t="s">
        <v>66</v>
      </c>
      <c r="Y2" s="111"/>
      <c r="Z2" s="109" t="s">
        <v>67</v>
      </c>
      <c r="AA2" s="109"/>
      <c r="AB2" s="109" t="s">
        <v>68</v>
      </c>
      <c r="AC2" s="109"/>
      <c r="AD2" s="109" t="s">
        <v>14</v>
      </c>
      <c r="AE2" s="109"/>
      <c r="AF2" s="109" t="s">
        <v>69</v>
      </c>
      <c r="AG2" s="109"/>
      <c r="AH2" s="111" t="s">
        <v>129</v>
      </c>
      <c r="AI2" s="112"/>
      <c r="AJ2" s="111" t="s">
        <v>15</v>
      </c>
      <c r="AK2" s="112"/>
      <c r="AL2" s="109" t="s">
        <v>16</v>
      </c>
      <c r="AM2" s="109"/>
      <c r="AN2" s="11"/>
      <c r="AO2" s="109" t="s">
        <v>70</v>
      </c>
      <c r="AP2" s="109"/>
      <c r="AQ2" s="109" t="s">
        <v>71</v>
      </c>
      <c r="AR2" s="109"/>
      <c r="AS2" s="21"/>
      <c r="AT2" s="3"/>
      <c r="AU2" s="3"/>
      <c r="AV2" s="109" t="s">
        <v>19</v>
      </c>
      <c r="AW2" s="110"/>
      <c r="AX2" s="109" t="s">
        <v>72</v>
      </c>
      <c r="AY2" s="109"/>
      <c r="AZ2" s="109" t="s">
        <v>73</v>
      </c>
      <c r="BA2" s="109"/>
      <c r="BB2" s="15"/>
      <c r="BC2" s="4"/>
    </row>
    <row r="3" spans="1:80" ht="48" customHeight="1" x14ac:dyDescent="0.5">
      <c r="A3" s="31" t="s">
        <v>6</v>
      </c>
      <c r="B3" s="32" t="s">
        <v>7</v>
      </c>
      <c r="C3" s="33" t="s">
        <v>8</v>
      </c>
      <c r="D3" s="33" t="s">
        <v>9</v>
      </c>
      <c r="E3" s="33" t="s">
        <v>10</v>
      </c>
      <c r="F3" s="34" t="s">
        <v>11</v>
      </c>
      <c r="G3" s="35" t="s">
        <v>12</v>
      </c>
      <c r="H3" s="36" t="s">
        <v>13</v>
      </c>
      <c r="I3" s="36" t="s">
        <v>83</v>
      </c>
      <c r="J3" s="37" t="s">
        <v>61</v>
      </c>
      <c r="K3" s="37" t="s">
        <v>62</v>
      </c>
      <c r="L3" s="37" t="s">
        <v>61</v>
      </c>
      <c r="M3" s="37" t="s">
        <v>62</v>
      </c>
      <c r="N3" s="38" t="s">
        <v>61</v>
      </c>
      <c r="O3" s="38" t="s">
        <v>62</v>
      </c>
      <c r="P3" s="38" t="s">
        <v>61</v>
      </c>
      <c r="Q3" s="12" t="s">
        <v>62</v>
      </c>
      <c r="R3" s="39" t="s">
        <v>61</v>
      </c>
      <c r="S3" s="36" t="s">
        <v>62</v>
      </c>
      <c r="T3" s="36" t="s">
        <v>61</v>
      </c>
      <c r="U3" s="36" t="s">
        <v>62</v>
      </c>
      <c r="V3" s="12" t="s">
        <v>61</v>
      </c>
      <c r="W3" s="12" t="s">
        <v>62</v>
      </c>
      <c r="X3" s="12" t="s">
        <v>61</v>
      </c>
      <c r="Y3" s="21" t="s">
        <v>62</v>
      </c>
      <c r="Z3" s="40" t="s">
        <v>61</v>
      </c>
      <c r="AA3" s="41" t="s">
        <v>62</v>
      </c>
      <c r="AB3" s="12" t="s">
        <v>61</v>
      </c>
      <c r="AC3" s="12" t="s">
        <v>62</v>
      </c>
      <c r="AD3" s="12" t="s">
        <v>61</v>
      </c>
      <c r="AE3" s="12" t="s">
        <v>62</v>
      </c>
      <c r="AF3" s="36" t="s">
        <v>61</v>
      </c>
      <c r="AG3" s="36" t="s">
        <v>62</v>
      </c>
      <c r="AH3" s="36" t="s">
        <v>61</v>
      </c>
      <c r="AI3" s="36" t="s">
        <v>62</v>
      </c>
      <c r="AJ3" s="36" t="s">
        <v>61</v>
      </c>
      <c r="AK3" s="12" t="s">
        <v>62</v>
      </c>
      <c r="AL3" s="12" t="s">
        <v>61</v>
      </c>
      <c r="AM3" s="12" t="s">
        <v>62</v>
      </c>
      <c r="AN3" s="42" t="s">
        <v>17</v>
      </c>
      <c r="AO3" s="42" t="s">
        <v>61</v>
      </c>
      <c r="AP3" s="36" t="s">
        <v>62</v>
      </c>
      <c r="AQ3" s="36" t="s">
        <v>61</v>
      </c>
      <c r="AR3" s="36" t="s">
        <v>62</v>
      </c>
      <c r="AS3" s="36" t="s">
        <v>114</v>
      </c>
      <c r="AT3" s="43" t="s">
        <v>115</v>
      </c>
      <c r="AU3" s="44" t="s">
        <v>18</v>
      </c>
      <c r="AV3" s="12" t="s">
        <v>61</v>
      </c>
      <c r="AW3" s="12" t="s">
        <v>62</v>
      </c>
      <c r="AX3" s="12" t="s">
        <v>61</v>
      </c>
      <c r="AY3" s="12" t="s">
        <v>62</v>
      </c>
      <c r="AZ3" s="12" t="s">
        <v>61</v>
      </c>
      <c r="BA3" s="12" t="s">
        <v>62</v>
      </c>
      <c r="BB3" s="45" t="s">
        <v>20</v>
      </c>
      <c r="BC3" s="46"/>
      <c r="BD3" s="21" t="s">
        <v>74</v>
      </c>
    </row>
    <row r="4" spans="1:80" x14ac:dyDescent="0.5">
      <c r="A4" s="47" t="s">
        <v>94</v>
      </c>
      <c r="B4" s="47" t="s">
        <v>204</v>
      </c>
      <c r="C4" s="47" t="s">
        <v>27</v>
      </c>
      <c r="D4" s="47" t="s">
        <v>37</v>
      </c>
      <c r="E4" s="47" t="s">
        <v>96</v>
      </c>
      <c r="F4" s="47" t="s">
        <v>56</v>
      </c>
      <c r="G4" s="48">
        <v>20000</v>
      </c>
      <c r="H4" s="48"/>
      <c r="I4" s="47" t="s">
        <v>85</v>
      </c>
      <c r="J4" s="49">
        <v>43992</v>
      </c>
      <c r="K4" s="49"/>
      <c r="L4" s="49">
        <f t="shared" ref="L4:L10" si="0">J4+5</f>
        <v>43997</v>
      </c>
      <c r="M4" s="49"/>
      <c r="N4" s="50">
        <f t="shared" ref="N4:N10" si="1">L4+3</f>
        <v>44000</v>
      </c>
      <c r="O4" s="50"/>
      <c r="P4" s="50">
        <f t="shared" ref="P4:P10" si="2">N4+14</f>
        <v>44014</v>
      </c>
      <c r="Q4" s="51"/>
      <c r="R4" s="51" t="s">
        <v>363</v>
      </c>
      <c r="S4" s="51" t="s">
        <v>363</v>
      </c>
      <c r="T4" s="51" t="s">
        <v>363</v>
      </c>
      <c r="U4" s="51" t="s">
        <v>363</v>
      </c>
      <c r="V4" s="51" t="s">
        <v>363</v>
      </c>
      <c r="W4" s="51" t="s">
        <v>363</v>
      </c>
      <c r="X4" s="51" t="s">
        <v>363</v>
      </c>
      <c r="Y4" s="51" t="s">
        <v>363</v>
      </c>
      <c r="Z4" s="50">
        <f>P4+14</f>
        <v>44028</v>
      </c>
      <c r="AA4" s="51"/>
      <c r="AB4" s="51" t="s">
        <v>363</v>
      </c>
      <c r="AC4" s="51" t="s">
        <v>363</v>
      </c>
      <c r="AD4" s="51" t="s">
        <v>363</v>
      </c>
      <c r="AE4" s="51" t="s">
        <v>363</v>
      </c>
      <c r="AF4" s="49">
        <f>AH4+5</f>
        <v>44038</v>
      </c>
      <c r="AG4" s="47"/>
      <c r="AH4" s="49">
        <f>Z4+5</f>
        <v>44033</v>
      </c>
      <c r="AI4" s="47"/>
      <c r="AJ4" s="49">
        <f t="shared" ref="AJ4:AJ10" si="3">AF4+3</f>
        <v>44041</v>
      </c>
      <c r="AK4" s="47"/>
      <c r="AL4" s="49">
        <f t="shared" ref="AL4:AL10" si="4">AJ4+5</f>
        <v>44046</v>
      </c>
      <c r="AM4" s="47"/>
      <c r="AN4" s="47"/>
      <c r="AO4" s="49">
        <f t="shared" ref="AO4:AO10" si="5">AL4+2</f>
        <v>44048</v>
      </c>
      <c r="AP4" s="47"/>
      <c r="AQ4" s="49">
        <f t="shared" ref="AQ4:AQ10" si="6">AO4+7</f>
        <v>44055</v>
      </c>
      <c r="AR4" s="47"/>
      <c r="AS4" s="47"/>
      <c r="AT4" s="47"/>
      <c r="AU4" s="47"/>
      <c r="AV4" s="47" t="s">
        <v>363</v>
      </c>
      <c r="AW4" s="47" t="s">
        <v>363</v>
      </c>
      <c r="AX4" s="49">
        <f t="shared" ref="AX4:AX10" si="7">AQ4+14</f>
        <v>44069</v>
      </c>
      <c r="AY4" s="47"/>
      <c r="AZ4" s="52"/>
      <c r="BA4" s="47"/>
      <c r="BB4" s="47"/>
      <c r="BC4" s="47"/>
      <c r="BD4" s="139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</row>
    <row r="5" spans="1:80" x14ac:dyDescent="0.5">
      <c r="A5" s="47" t="s">
        <v>321</v>
      </c>
      <c r="B5" s="51" t="s">
        <v>322</v>
      </c>
      <c r="C5" s="47" t="s">
        <v>27</v>
      </c>
      <c r="D5" s="47" t="s">
        <v>37</v>
      </c>
      <c r="E5" s="47" t="s">
        <v>96</v>
      </c>
      <c r="F5" s="47" t="s">
        <v>56</v>
      </c>
      <c r="G5" s="48">
        <v>50000</v>
      </c>
      <c r="H5" s="48">
        <v>50000</v>
      </c>
      <c r="I5" s="47" t="s">
        <v>85</v>
      </c>
      <c r="J5" s="49">
        <v>43992</v>
      </c>
      <c r="K5" s="49"/>
      <c r="L5" s="49">
        <f t="shared" si="0"/>
        <v>43997</v>
      </c>
      <c r="M5" s="49"/>
      <c r="N5" s="50">
        <f t="shared" si="1"/>
        <v>44000</v>
      </c>
      <c r="O5" s="50"/>
      <c r="P5" s="50">
        <f t="shared" si="2"/>
        <v>44014</v>
      </c>
      <c r="Q5" s="51"/>
      <c r="R5" s="51" t="s">
        <v>363</v>
      </c>
      <c r="S5" s="51" t="s">
        <v>363</v>
      </c>
      <c r="T5" s="51" t="s">
        <v>363</v>
      </c>
      <c r="U5" s="51" t="s">
        <v>363</v>
      </c>
      <c r="V5" s="51" t="s">
        <v>363</v>
      </c>
      <c r="W5" s="51" t="s">
        <v>363</v>
      </c>
      <c r="X5" s="51" t="s">
        <v>363</v>
      </c>
      <c r="Y5" s="51" t="s">
        <v>363</v>
      </c>
      <c r="Z5" s="50">
        <f>P5+14</f>
        <v>44028</v>
      </c>
      <c r="AA5" s="51"/>
      <c r="AB5" s="51" t="s">
        <v>363</v>
      </c>
      <c r="AC5" s="51" t="s">
        <v>363</v>
      </c>
      <c r="AD5" s="51" t="s">
        <v>363</v>
      </c>
      <c r="AE5" s="51" t="s">
        <v>363</v>
      </c>
      <c r="AF5" s="49">
        <f>AH5+5</f>
        <v>44038</v>
      </c>
      <c r="AG5" s="47"/>
      <c r="AH5" s="49">
        <f>Z5+5</f>
        <v>44033</v>
      </c>
      <c r="AI5" s="47"/>
      <c r="AJ5" s="49">
        <f t="shared" si="3"/>
        <v>44041</v>
      </c>
      <c r="AK5" s="47"/>
      <c r="AL5" s="49">
        <f t="shared" si="4"/>
        <v>44046</v>
      </c>
      <c r="AM5" s="47"/>
      <c r="AN5" s="47"/>
      <c r="AO5" s="49">
        <f t="shared" si="5"/>
        <v>44048</v>
      </c>
      <c r="AP5" s="47"/>
      <c r="AQ5" s="49">
        <f t="shared" si="6"/>
        <v>44055</v>
      </c>
      <c r="AR5" s="47"/>
      <c r="AS5" s="47"/>
      <c r="AT5" s="47"/>
      <c r="AU5" s="47"/>
      <c r="AV5" s="47" t="s">
        <v>363</v>
      </c>
      <c r="AW5" s="47" t="s">
        <v>363</v>
      </c>
      <c r="AX5" s="49">
        <f t="shared" si="7"/>
        <v>44069</v>
      </c>
      <c r="AY5" s="47"/>
      <c r="AZ5" s="47"/>
      <c r="BA5" s="47"/>
      <c r="BB5" s="47"/>
      <c r="BC5" s="47"/>
      <c r="BD5" s="133"/>
    </row>
    <row r="6" spans="1:80" x14ac:dyDescent="0.5">
      <c r="A6" s="47" t="s">
        <v>97</v>
      </c>
      <c r="B6" s="47" t="s">
        <v>205</v>
      </c>
      <c r="C6" s="47" t="s">
        <v>27</v>
      </c>
      <c r="D6" s="47" t="s">
        <v>37</v>
      </c>
      <c r="E6" s="47" t="s">
        <v>96</v>
      </c>
      <c r="F6" s="47" t="s">
        <v>56</v>
      </c>
      <c r="G6" s="48">
        <v>15000</v>
      </c>
      <c r="H6" s="48"/>
      <c r="I6" s="47" t="s">
        <v>84</v>
      </c>
      <c r="J6" s="49">
        <v>43992</v>
      </c>
      <c r="K6" s="49"/>
      <c r="L6" s="49">
        <f t="shared" si="0"/>
        <v>43997</v>
      </c>
      <c r="M6" s="49"/>
      <c r="N6" s="50">
        <f t="shared" si="1"/>
        <v>44000</v>
      </c>
      <c r="O6" s="50"/>
      <c r="P6" s="50">
        <f t="shared" si="2"/>
        <v>44014</v>
      </c>
      <c r="Q6" s="51"/>
      <c r="R6" s="51" t="s">
        <v>363</v>
      </c>
      <c r="S6" s="51" t="s">
        <v>363</v>
      </c>
      <c r="T6" s="51" t="s">
        <v>363</v>
      </c>
      <c r="U6" s="51" t="s">
        <v>363</v>
      </c>
      <c r="V6" s="51" t="s">
        <v>363</v>
      </c>
      <c r="W6" s="51" t="s">
        <v>363</v>
      </c>
      <c r="X6" s="51" t="s">
        <v>363</v>
      </c>
      <c r="Y6" s="51" t="s">
        <v>363</v>
      </c>
      <c r="Z6" s="50">
        <f>P6+14</f>
        <v>44028</v>
      </c>
      <c r="AA6" s="51"/>
      <c r="AB6" s="51" t="s">
        <v>363</v>
      </c>
      <c r="AC6" s="51" t="s">
        <v>363</v>
      </c>
      <c r="AD6" s="51" t="s">
        <v>363</v>
      </c>
      <c r="AE6" s="51" t="s">
        <v>363</v>
      </c>
      <c r="AF6" s="49">
        <f>AH6+5</f>
        <v>44038</v>
      </c>
      <c r="AG6" s="47"/>
      <c r="AH6" s="49">
        <f>Z6+5</f>
        <v>44033</v>
      </c>
      <c r="AI6" s="47"/>
      <c r="AJ6" s="49">
        <f t="shared" si="3"/>
        <v>44041</v>
      </c>
      <c r="AK6" s="47"/>
      <c r="AL6" s="49">
        <f t="shared" si="4"/>
        <v>44046</v>
      </c>
      <c r="AM6" s="47"/>
      <c r="AN6" s="47"/>
      <c r="AO6" s="49">
        <f t="shared" si="5"/>
        <v>44048</v>
      </c>
      <c r="AP6" s="47"/>
      <c r="AQ6" s="49">
        <f t="shared" si="6"/>
        <v>44055</v>
      </c>
      <c r="AR6" s="47"/>
      <c r="AS6" s="47"/>
      <c r="AT6" s="47"/>
      <c r="AU6" s="47"/>
      <c r="AV6" s="47" t="s">
        <v>363</v>
      </c>
      <c r="AW6" s="47" t="s">
        <v>363</v>
      </c>
      <c r="AX6" s="49">
        <f t="shared" si="7"/>
        <v>44069</v>
      </c>
      <c r="AY6" s="47"/>
      <c r="AZ6" s="47"/>
      <c r="BA6" s="47"/>
      <c r="BB6" s="47"/>
      <c r="BC6" s="47"/>
      <c r="BD6" s="133"/>
    </row>
    <row r="7" spans="1:80" x14ac:dyDescent="0.5">
      <c r="A7" s="47" t="s">
        <v>99</v>
      </c>
      <c r="B7" s="47" t="s">
        <v>206</v>
      </c>
      <c r="C7" s="47" t="s">
        <v>27</v>
      </c>
      <c r="D7" s="47" t="s">
        <v>37</v>
      </c>
      <c r="E7" s="47" t="s">
        <v>96</v>
      </c>
      <c r="F7" s="47" t="s">
        <v>56</v>
      </c>
      <c r="G7" s="48">
        <v>40000</v>
      </c>
      <c r="H7" s="48"/>
      <c r="I7" s="47" t="s">
        <v>85</v>
      </c>
      <c r="J7" s="49">
        <v>43992</v>
      </c>
      <c r="K7" s="49"/>
      <c r="L7" s="49">
        <f t="shared" si="0"/>
        <v>43997</v>
      </c>
      <c r="M7" s="49"/>
      <c r="N7" s="50">
        <f t="shared" si="1"/>
        <v>44000</v>
      </c>
      <c r="O7" s="50"/>
      <c r="P7" s="50">
        <f t="shared" si="2"/>
        <v>44014</v>
      </c>
      <c r="Q7" s="51"/>
      <c r="R7" s="51" t="s">
        <v>363</v>
      </c>
      <c r="S7" s="51" t="s">
        <v>363</v>
      </c>
      <c r="T7" s="51" t="s">
        <v>363</v>
      </c>
      <c r="U7" s="51" t="s">
        <v>363</v>
      </c>
      <c r="V7" s="51" t="s">
        <v>363</v>
      </c>
      <c r="W7" s="51" t="s">
        <v>363</v>
      </c>
      <c r="X7" s="51" t="s">
        <v>363</v>
      </c>
      <c r="Y7" s="51" t="s">
        <v>363</v>
      </c>
      <c r="Z7" s="50">
        <f>P7+14</f>
        <v>44028</v>
      </c>
      <c r="AA7" s="51"/>
      <c r="AB7" s="51" t="s">
        <v>363</v>
      </c>
      <c r="AC7" s="51" t="s">
        <v>363</v>
      </c>
      <c r="AD7" s="51" t="s">
        <v>363</v>
      </c>
      <c r="AE7" s="51" t="s">
        <v>363</v>
      </c>
      <c r="AF7" s="49">
        <f>AH7+5</f>
        <v>44038</v>
      </c>
      <c r="AG7" s="47"/>
      <c r="AH7" s="49">
        <f>Z7+5</f>
        <v>44033</v>
      </c>
      <c r="AI7" s="47"/>
      <c r="AJ7" s="49">
        <f t="shared" si="3"/>
        <v>44041</v>
      </c>
      <c r="AK7" s="47"/>
      <c r="AL7" s="49">
        <f t="shared" si="4"/>
        <v>44046</v>
      </c>
      <c r="AM7" s="47"/>
      <c r="AN7" s="47"/>
      <c r="AO7" s="49">
        <f t="shared" si="5"/>
        <v>44048</v>
      </c>
      <c r="AP7" s="47"/>
      <c r="AQ7" s="49">
        <f t="shared" si="6"/>
        <v>44055</v>
      </c>
      <c r="AR7" s="47"/>
      <c r="AS7" s="47"/>
      <c r="AT7" s="47"/>
      <c r="AU7" s="47"/>
      <c r="AV7" s="47" t="s">
        <v>363</v>
      </c>
      <c r="AW7" s="47" t="s">
        <v>363</v>
      </c>
      <c r="AX7" s="49">
        <f t="shared" si="7"/>
        <v>44069</v>
      </c>
      <c r="AY7" s="47"/>
      <c r="AZ7" s="47"/>
      <c r="BA7" s="47"/>
      <c r="BB7" s="47"/>
      <c r="BC7" s="47"/>
      <c r="BD7" s="133"/>
    </row>
    <row r="8" spans="1:80" x14ac:dyDescent="0.5">
      <c r="A8" s="47" t="s">
        <v>98</v>
      </c>
      <c r="B8" s="47" t="s">
        <v>207</v>
      </c>
      <c r="C8" s="47" t="s">
        <v>27</v>
      </c>
      <c r="D8" s="47" t="s">
        <v>37</v>
      </c>
      <c r="E8" s="47" t="s">
        <v>96</v>
      </c>
      <c r="F8" s="47" t="s">
        <v>56</v>
      </c>
      <c r="G8" s="48">
        <v>40000</v>
      </c>
      <c r="H8" s="48"/>
      <c r="I8" s="47" t="s">
        <v>85</v>
      </c>
      <c r="J8" s="49">
        <v>43992</v>
      </c>
      <c r="K8" s="49"/>
      <c r="L8" s="49">
        <f t="shared" si="0"/>
        <v>43997</v>
      </c>
      <c r="M8" s="49"/>
      <c r="N8" s="50">
        <f t="shared" si="1"/>
        <v>44000</v>
      </c>
      <c r="O8" s="50"/>
      <c r="P8" s="50">
        <f t="shared" si="2"/>
        <v>44014</v>
      </c>
      <c r="Q8" s="51"/>
      <c r="R8" s="51" t="s">
        <v>363</v>
      </c>
      <c r="S8" s="51" t="s">
        <v>363</v>
      </c>
      <c r="T8" s="51" t="s">
        <v>363</v>
      </c>
      <c r="U8" s="51" t="s">
        <v>363</v>
      </c>
      <c r="V8" s="51" t="s">
        <v>363</v>
      </c>
      <c r="W8" s="51" t="s">
        <v>363</v>
      </c>
      <c r="X8" s="51" t="s">
        <v>363</v>
      </c>
      <c r="Y8" s="51" t="s">
        <v>363</v>
      </c>
      <c r="Z8" s="50">
        <f>P8+14</f>
        <v>44028</v>
      </c>
      <c r="AA8" s="51"/>
      <c r="AB8" s="51" t="s">
        <v>363</v>
      </c>
      <c r="AC8" s="51" t="s">
        <v>363</v>
      </c>
      <c r="AD8" s="51" t="s">
        <v>363</v>
      </c>
      <c r="AE8" s="51" t="s">
        <v>363</v>
      </c>
      <c r="AF8" s="49">
        <f>AH8+5</f>
        <v>44038</v>
      </c>
      <c r="AG8" s="47"/>
      <c r="AH8" s="49">
        <f>Z8+5</f>
        <v>44033</v>
      </c>
      <c r="AI8" s="47"/>
      <c r="AJ8" s="49">
        <f t="shared" si="3"/>
        <v>44041</v>
      </c>
      <c r="AK8" s="47"/>
      <c r="AL8" s="49">
        <f t="shared" si="4"/>
        <v>44046</v>
      </c>
      <c r="AM8" s="47"/>
      <c r="AN8" s="47"/>
      <c r="AO8" s="49">
        <f t="shared" si="5"/>
        <v>44048</v>
      </c>
      <c r="AP8" s="47"/>
      <c r="AQ8" s="49">
        <f t="shared" si="6"/>
        <v>44055</v>
      </c>
      <c r="AR8" s="47"/>
      <c r="AS8" s="47"/>
      <c r="AT8" s="47"/>
      <c r="AU8" s="47"/>
      <c r="AV8" s="47" t="s">
        <v>363</v>
      </c>
      <c r="AW8" s="47" t="s">
        <v>363</v>
      </c>
      <c r="AX8" s="49">
        <f t="shared" si="7"/>
        <v>44069</v>
      </c>
      <c r="AY8" s="47"/>
      <c r="AZ8" s="47"/>
      <c r="BA8" s="47"/>
      <c r="BB8" s="47"/>
      <c r="BC8" s="47"/>
      <c r="BD8" s="133"/>
    </row>
    <row r="9" spans="1:80" x14ac:dyDescent="0.5">
      <c r="A9" s="47" t="s">
        <v>100</v>
      </c>
      <c r="B9" s="47" t="s">
        <v>233</v>
      </c>
      <c r="C9" s="47" t="s">
        <v>27</v>
      </c>
      <c r="D9" s="47" t="s">
        <v>45</v>
      </c>
      <c r="E9" s="47" t="s">
        <v>49</v>
      </c>
      <c r="F9" s="47" t="s">
        <v>56</v>
      </c>
      <c r="G9" s="48">
        <v>100000</v>
      </c>
      <c r="H9" s="48"/>
      <c r="I9" s="47" t="s">
        <v>86</v>
      </c>
      <c r="J9" s="49">
        <v>43992</v>
      </c>
      <c r="K9" s="49"/>
      <c r="L9" s="49">
        <f t="shared" si="0"/>
        <v>43997</v>
      </c>
      <c r="M9" s="49"/>
      <c r="N9" s="50">
        <f t="shared" si="1"/>
        <v>44000</v>
      </c>
      <c r="O9" s="50"/>
      <c r="P9" s="50">
        <f t="shared" si="2"/>
        <v>44014</v>
      </c>
      <c r="Q9" s="51"/>
      <c r="R9" s="50">
        <f>P9+14</f>
        <v>44028</v>
      </c>
      <c r="S9" s="51"/>
      <c r="T9" s="50">
        <f>R9+14</f>
        <v>44042</v>
      </c>
      <c r="U9" s="51"/>
      <c r="V9" s="49">
        <f>T9+3</f>
        <v>44045</v>
      </c>
      <c r="W9" s="47"/>
      <c r="X9" s="49">
        <f>V9+30</f>
        <v>44075</v>
      </c>
      <c r="Y9" s="47"/>
      <c r="Z9" s="50">
        <f>X9+14</f>
        <v>44089</v>
      </c>
      <c r="AA9" s="51"/>
      <c r="AB9" s="50">
        <f>Z9+14</f>
        <v>44103</v>
      </c>
      <c r="AC9" s="51"/>
      <c r="AD9" s="50">
        <f>AB9+7</f>
        <v>44110</v>
      </c>
      <c r="AE9" s="51"/>
      <c r="AF9" s="49">
        <f>AD9+14</f>
        <v>44124</v>
      </c>
      <c r="AG9" s="47"/>
      <c r="AH9" s="49">
        <f>AD9+5</f>
        <v>44115</v>
      </c>
      <c r="AI9" s="47"/>
      <c r="AJ9" s="49">
        <f t="shared" si="3"/>
        <v>44127</v>
      </c>
      <c r="AK9" s="47"/>
      <c r="AL9" s="49">
        <f t="shared" si="4"/>
        <v>44132</v>
      </c>
      <c r="AM9" s="47"/>
      <c r="AN9" s="47"/>
      <c r="AO9" s="49">
        <f t="shared" si="5"/>
        <v>44134</v>
      </c>
      <c r="AP9" s="47"/>
      <c r="AQ9" s="49">
        <f t="shared" si="6"/>
        <v>44141</v>
      </c>
      <c r="AR9" s="47"/>
      <c r="AS9" s="47"/>
      <c r="AT9" s="47"/>
      <c r="AU9" s="47"/>
      <c r="AV9" s="47" t="s">
        <v>363</v>
      </c>
      <c r="AW9" s="47" t="s">
        <v>363</v>
      </c>
      <c r="AX9" s="49">
        <f t="shared" si="7"/>
        <v>44155</v>
      </c>
      <c r="AY9" s="47"/>
      <c r="AZ9" s="47"/>
      <c r="BA9" s="47"/>
      <c r="BB9" s="47"/>
      <c r="BC9" s="47"/>
      <c r="BD9" s="133"/>
    </row>
    <row r="10" spans="1:80" x14ac:dyDescent="0.5">
      <c r="A10" s="47" t="s">
        <v>101</v>
      </c>
      <c r="B10" s="47" t="s">
        <v>232</v>
      </c>
      <c r="C10" s="47" t="s">
        <v>27</v>
      </c>
      <c r="D10" s="47" t="s">
        <v>45</v>
      </c>
      <c r="E10" s="47" t="s">
        <v>49</v>
      </c>
      <c r="F10" s="47" t="s">
        <v>57</v>
      </c>
      <c r="G10" s="48">
        <v>170000</v>
      </c>
      <c r="H10" s="48"/>
      <c r="I10" s="47" t="s">
        <v>87</v>
      </c>
      <c r="J10" s="49">
        <v>43992</v>
      </c>
      <c r="K10" s="49"/>
      <c r="L10" s="49">
        <f t="shared" si="0"/>
        <v>43997</v>
      </c>
      <c r="M10" s="49"/>
      <c r="N10" s="50">
        <f t="shared" si="1"/>
        <v>44000</v>
      </c>
      <c r="O10" s="50"/>
      <c r="P10" s="50">
        <f t="shared" si="2"/>
        <v>44014</v>
      </c>
      <c r="Q10" s="51"/>
      <c r="R10" s="50">
        <f>P10+14</f>
        <v>44028</v>
      </c>
      <c r="S10" s="51"/>
      <c r="T10" s="50">
        <f>R10+14</f>
        <v>44042</v>
      </c>
      <c r="U10" s="51"/>
      <c r="V10" s="49">
        <f>T10+3</f>
        <v>44045</v>
      </c>
      <c r="W10" s="47"/>
      <c r="X10" s="49">
        <f>V10+30</f>
        <v>44075</v>
      </c>
      <c r="Y10" s="47"/>
      <c r="Z10" s="50">
        <f>X10+14</f>
        <v>44089</v>
      </c>
      <c r="AA10" s="51"/>
      <c r="AB10" s="50">
        <f>Z10+14</f>
        <v>44103</v>
      </c>
      <c r="AC10" s="51"/>
      <c r="AD10" s="50">
        <f>AB10+7</f>
        <v>44110</v>
      </c>
      <c r="AE10" s="51"/>
      <c r="AF10" s="49">
        <f>AD10+14</f>
        <v>44124</v>
      </c>
      <c r="AG10" s="47"/>
      <c r="AH10" s="49">
        <f>AD10+5</f>
        <v>44115</v>
      </c>
      <c r="AI10" s="47"/>
      <c r="AJ10" s="49">
        <f t="shared" si="3"/>
        <v>44127</v>
      </c>
      <c r="AK10" s="47"/>
      <c r="AL10" s="49">
        <f t="shared" si="4"/>
        <v>44132</v>
      </c>
      <c r="AM10" s="47"/>
      <c r="AN10" s="47"/>
      <c r="AO10" s="49">
        <f t="shared" si="5"/>
        <v>44134</v>
      </c>
      <c r="AP10" s="47"/>
      <c r="AQ10" s="49">
        <f t="shared" si="6"/>
        <v>44141</v>
      </c>
      <c r="AR10" s="47"/>
      <c r="AS10" s="47"/>
      <c r="AT10" s="47"/>
      <c r="AU10" s="47"/>
      <c r="AV10" s="47" t="s">
        <v>363</v>
      </c>
      <c r="AW10" s="47" t="s">
        <v>363</v>
      </c>
      <c r="AX10" s="49">
        <f t="shared" si="7"/>
        <v>44155</v>
      </c>
      <c r="AY10" s="47"/>
      <c r="AZ10" s="47"/>
      <c r="BA10" s="47"/>
      <c r="BB10" s="47"/>
      <c r="BC10" s="47"/>
      <c r="BD10" s="133"/>
    </row>
    <row r="11" spans="1:80" x14ac:dyDescent="0.5">
      <c r="A11" s="47" t="s">
        <v>102</v>
      </c>
      <c r="B11" s="47" t="s">
        <v>208</v>
      </c>
      <c r="C11" s="47" t="s">
        <v>27</v>
      </c>
      <c r="D11" s="47" t="s">
        <v>37</v>
      </c>
      <c r="E11" s="47" t="s">
        <v>96</v>
      </c>
      <c r="F11" s="47" t="s">
        <v>56</v>
      </c>
      <c r="G11" s="48">
        <v>15000</v>
      </c>
      <c r="H11" s="48"/>
      <c r="I11" s="47" t="s">
        <v>84</v>
      </c>
      <c r="J11" s="49">
        <v>43992</v>
      </c>
      <c r="K11" s="49"/>
      <c r="L11" s="49">
        <f t="shared" ref="L11:L14" si="8">J11+5</f>
        <v>43997</v>
      </c>
      <c r="M11" s="49"/>
      <c r="N11" s="50">
        <f t="shared" ref="N11:N13" si="9">L11+3</f>
        <v>44000</v>
      </c>
      <c r="O11" s="50"/>
      <c r="P11" s="50">
        <f t="shared" ref="P11:P13" si="10">N11+14</f>
        <v>44014</v>
      </c>
      <c r="Q11" s="51"/>
      <c r="R11" s="51" t="s">
        <v>363</v>
      </c>
      <c r="S11" s="51" t="s">
        <v>363</v>
      </c>
      <c r="T11" s="51" t="s">
        <v>363</v>
      </c>
      <c r="U11" s="51" t="s">
        <v>363</v>
      </c>
      <c r="V11" s="51" t="s">
        <v>363</v>
      </c>
      <c r="W11" s="51" t="s">
        <v>363</v>
      </c>
      <c r="X11" s="51" t="s">
        <v>363</v>
      </c>
      <c r="Y11" s="51" t="s">
        <v>363</v>
      </c>
      <c r="Z11" s="50">
        <f t="shared" ref="Z11:Z13" si="11">P11+14</f>
        <v>44028</v>
      </c>
      <c r="AA11" s="51"/>
      <c r="AB11" s="51" t="s">
        <v>363</v>
      </c>
      <c r="AC11" s="51" t="s">
        <v>363</v>
      </c>
      <c r="AD11" s="51" t="s">
        <v>363</v>
      </c>
      <c r="AE11" s="51" t="s">
        <v>363</v>
      </c>
      <c r="AF11" s="49">
        <f t="shared" ref="AF11:AF12" si="12">AH11+5</f>
        <v>44038</v>
      </c>
      <c r="AG11" s="47"/>
      <c r="AH11" s="49">
        <f t="shared" ref="AH11:AH12" si="13">Z11+5</f>
        <v>44033</v>
      </c>
      <c r="AI11" s="47"/>
      <c r="AJ11" s="49">
        <f t="shared" ref="AJ11:AJ12" si="14">AF11+3</f>
        <v>44041</v>
      </c>
      <c r="AK11" s="47"/>
      <c r="AL11" s="49">
        <f t="shared" ref="AL11:AL14" si="15">AJ11+5</f>
        <v>44046</v>
      </c>
      <c r="AM11" s="47"/>
      <c r="AN11" s="47"/>
      <c r="AO11" s="49">
        <f t="shared" ref="AO11:AO14" si="16">AL11+2</f>
        <v>44048</v>
      </c>
      <c r="AP11" s="47"/>
      <c r="AQ11" s="49">
        <f t="shared" ref="AQ11:AQ14" si="17">AO11+7</f>
        <v>44055</v>
      </c>
      <c r="AR11" s="47"/>
      <c r="AS11" s="47"/>
      <c r="AT11" s="47"/>
      <c r="AU11" s="47"/>
      <c r="AV11" s="47" t="s">
        <v>363</v>
      </c>
      <c r="AW11" s="47" t="s">
        <v>363</v>
      </c>
      <c r="AX11" s="49">
        <f t="shared" ref="AX11:AX14" si="18">AQ11+14</f>
        <v>44069</v>
      </c>
      <c r="AY11" s="47"/>
      <c r="AZ11" s="47"/>
      <c r="BA11" s="47"/>
      <c r="BB11" s="47"/>
      <c r="BC11" s="47"/>
      <c r="BD11" s="133"/>
    </row>
    <row r="12" spans="1:80" ht="15.75" customHeight="1" x14ac:dyDescent="0.5">
      <c r="A12" s="47" t="s">
        <v>103</v>
      </c>
      <c r="B12" s="47" t="s">
        <v>209</v>
      </c>
      <c r="C12" s="47" t="s">
        <v>27</v>
      </c>
      <c r="D12" s="47" t="s">
        <v>37</v>
      </c>
      <c r="E12" s="47" t="s">
        <v>96</v>
      </c>
      <c r="F12" s="47" t="s">
        <v>56</v>
      </c>
      <c r="G12" s="48">
        <v>15000</v>
      </c>
      <c r="H12" s="48"/>
      <c r="I12" s="47" t="s">
        <v>84</v>
      </c>
      <c r="J12" s="49">
        <v>43992</v>
      </c>
      <c r="K12" s="49"/>
      <c r="L12" s="49">
        <f t="shared" si="8"/>
        <v>43997</v>
      </c>
      <c r="M12" s="49"/>
      <c r="N12" s="50">
        <f t="shared" si="9"/>
        <v>44000</v>
      </c>
      <c r="O12" s="50"/>
      <c r="P12" s="50">
        <f t="shared" si="10"/>
        <v>44014</v>
      </c>
      <c r="Q12" s="51"/>
      <c r="R12" s="51" t="s">
        <v>363</v>
      </c>
      <c r="S12" s="51" t="s">
        <v>363</v>
      </c>
      <c r="T12" s="51" t="s">
        <v>363</v>
      </c>
      <c r="U12" s="51" t="s">
        <v>363</v>
      </c>
      <c r="V12" s="51" t="s">
        <v>363</v>
      </c>
      <c r="W12" s="51" t="s">
        <v>363</v>
      </c>
      <c r="X12" s="51" t="s">
        <v>363</v>
      </c>
      <c r="Y12" s="51" t="s">
        <v>363</v>
      </c>
      <c r="Z12" s="50">
        <f t="shared" si="11"/>
        <v>44028</v>
      </c>
      <c r="AA12" s="51"/>
      <c r="AB12" s="51" t="s">
        <v>363</v>
      </c>
      <c r="AC12" s="51" t="s">
        <v>363</v>
      </c>
      <c r="AD12" s="51" t="s">
        <v>363</v>
      </c>
      <c r="AE12" s="51" t="s">
        <v>363</v>
      </c>
      <c r="AF12" s="49">
        <f t="shared" si="12"/>
        <v>44038</v>
      </c>
      <c r="AG12" s="47"/>
      <c r="AH12" s="49">
        <f t="shared" si="13"/>
        <v>44033</v>
      </c>
      <c r="AI12" s="47"/>
      <c r="AJ12" s="49">
        <f t="shared" si="14"/>
        <v>44041</v>
      </c>
      <c r="AK12" s="47"/>
      <c r="AL12" s="49">
        <f t="shared" si="15"/>
        <v>44046</v>
      </c>
      <c r="AM12" s="47"/>
      <c r="AN12" s="47"/>
      <c r="AO12" s="49">
        <f t="shared" si="16"/>
        <v>44048</v>
      </c>
      <c r="AP12" s="47"/>
      <c r="AQ12" s="49">
        <f t="shared" si="17"/>
        <v>44055</v>
      </c>
      <c r="AR12" s="47"/>
      <c r="AS12" s="47"/>
      <c r="AT12" s="47"/>
      <c r="AU12" s="47"/>
      <c r="AV12" s="47" t="s">
        <v>363</v>
      </c>
      <c r="AW12" s="47" t="s">
        <v>363</v>
      </c>
      <c r="AX12" s="49">
        <f t="shared" si="18"/>
        <v>44069</v>
      </c>
      <c r="AY12" s="47"/>
      <c r="AZ12" s="47"/>
      <c r="BA12" s="47"/>
      <c r="BB12" s="47"/>
      <c r="BC12" s="47"/>
      <c r="BD12" s="133"/>
    </row>
    <row r="13" spans="1:80" x14ac:dyDescent="0.5">
      <c r="A13" s="47" t="s">
        <v>104</v>
      </c>
      <c r="B13" s="47" t="s">
        <v>210</v>
      </c>
      <c r="C13" s="47" t="s">
        <v>27</v>
      </c>
      <c r="D13" s="47" t="s">
        <v>37</v>
      </c>
      <c r="E13" s="47" t="s">
        <v>96</v>
      </c>
      <c r="F13" s="47" t="s">
        <v>56</v>
      </c>
      <c r="G13" s="48">
        <v>20000</v>
      </c>
      <c r="H13" s="48"/>
      <c r="I13" s="47" t="s">
        <v>85</v>
      </c>
      <c r="J13" s="49">
        <v>43992</v>
      </c>
      <c r="K13" s="49"/>
      <c r="L13" s="49">
        <f t="shared" si="8"/>
        <v>43997</v>
      </c>
      <c r="M13" s="49"/>
      <c r="N13" s="50">
        <f t="shared" si="9"/>
        <v>44000</v>
      </c>
      <c r="O13" s="50"/>
      <c r="P13" s="50">
        <f t="shared" si="10"/>
        <v>44014</v>
      </c>
      <c r="Q13" s="51"/>
      <c r="R13" s="51" t="s">
        <v>363</v>
      </c>
      <c r="S13" s="51" t="s">
        <v>363</v>
      </c>
      <c r="T13" s="51" t="s">
        <v>363</v>
      </c>
      <c r="U13" s="51" t="s">
        <v>363</v>
      </c>
      <c r="V13" s="51" t="s">
        <v>363</v>
      </c>
      <c r="W13" s="51" t="s">
        <v>363</v>
      </c>
      <c r="X13" s="51" t="s">
        <v>363</v>
      </c>
      <c r="Y13" s="51" t="s">
        <v>363</v>
      </c>
      <c r="Z13" s="50">
        <f t="shared" si="11"/>
        <v>44028</v>
      </c>
      <c r="AA13" s="51"/>
      <c r="AB13" s="51" t="s">
        <v>363</v>
      </c>
      <c r="AC13" s="51" t="s">
        <v>363</v>
      </c>
      <c r="AD13" s="51" t="s">
        <v>363</v>
      </c>
      <c r="AE13" s="51" t="s">
        <v>363</v>
      </c>
      <c r="AF13" s="49">
        <f>AH13+5</f>
        <v>44038</v>
      </c>
      <c r="AG13" s="47"/>
      <c r="AH13" s="49">
        <f>Z13+5</f>
        <v>44033</v>
      </c>
      <c r="AI13" s="47"/>
      <c r="AJ13" s="49">
        <f>AF13+3</f>
        <v>44041</v>
      </c>
      <c r="AK13" s="47"/>
      <c r="AL13" s="49">
        <f t="shared" si="15"/>
        <v>44046</v>
      </c>
      <c r="AM13" s="47"/>
      <c r="AN13" s="47"/>
      <c r="AO13" s="49">
        <f t="shared" si="16"/>
        <v>44048</v>
      </c>
      <c r="AP13" s="47"/>
      <c r="AQ13" s="49">
        <f t="shared" si="17"/>
        <v>44055</v>
      </c>
      <c r="AR13" s="47"/>
      <c r="AS13" s="47"/>
      <c r="AT13" s="47"/>
      <c r="AU13" s="47"/>
      <c r="AV13" s="47" t="s">
        <v>363</v>
      </c>
      <c r="AW13" s="47" t="s">
        <v>363</v>
      </c>
      <c r="AX13" s="49">
        <f t="shared" si="18"/>
        <v>44069</v>
      </c>
      <c r="AY13" s="47"/>
      <c r="AZ13" s="47"/>
      <c r="BA13" s="47"/>
      <c r="BB13" s="47"/>
      <c r="BC13" s="47"/>
      <c r="BD13" s="133"/>
    </row>
    <row r="14" spans="1:80" x14ac:dyDescent="0.5">
      <c r="A14" s="47" t="s">
        <v>105</v>
      </c>
      <c r="B14" s="47" t="s">
        <v>211</v>
      </c>
      <c r="C14" s="47" t="s">
        <v>27</v>
      </c>
      <c r="D14" s="47" t="s">
        <v>37</v>
      </c>
      <c r="E14" s="47" t="s">
        <v>51</v>
      </c>
      <c r="F14" s="47" t="s">
        <v>56</v>
      </c>
      <c r="G14" s="48">
        <v>30000</v>
      </c>
      <c r="H14" s="48"/>
      <c r="I14" s="47" t="s">
        <v>85</v>
      </c>
      <c r="J14" s="49">
        <v>43992</v>
      </c>
      <c r="K14" s="49"/>
      <c r="L14" s="49">
        <f t="shared" si="8"/>
        <v>43997</v>
      </c>
      <c r="M14" s="49"/>
      <c r="N14" s="49" t="s">
        <v>363</v>
      </c>
      <c r="O14" s="49" t="s">
        <v>363</v>
      </c>
      <c r="P14" s="49" t="s">
        <v>363</v>
      </c>
      <c r="Q14" s="49" t="s">
        <v>363</v>
      </c>
      <c r="R14" s="49" t="s">
        <v>363</v>
      </c>
      <c r="S14" s="49" t="s">
        <v>363</v>
      </c>
      <c r="T14" s="49" t="s">
        <v>363</v>
      </c>
      <c r="U14" s="49" t="s">
        <v>363</v>
      </c>
      <c r="V14" s="49">
        <f>L14+3</f>
        <v>44000</v>
      </c>
      <c r="W14" s="47"/>
      <c r="X14" s="49">
        <f>V14+14</f>
        <v>44014</v>
      </c>
      <c r="Y14" s="47"/>
      <c r="Z14" s="51" t="s">
        <v>363</v>
      </c>
      <c r="AA14" s="51" t="s">
        <v>363</v>
      </c>
      <c r="AB14" s="51" t="s">
        <v>363</v>
      </c>
      <c r="AC14" s="51" t="s">
        <v>363</v>
      </c>
      <c r="AD14" s="51" t="s">
        <v>363</v>
      </c>
      <c r="AE14" s="51" t="s">
        <v>363</v>
      </c>
      <c r="AF14" s="49">
        <f>AH14+5</f>
        <v>44026</v>
      </c>
      <c r="AG14" s="47"/>
      <c r="AH14" s="49">
        <f>X14+7</f>
        <v>44021</v>
      </c>
      <c r="AI14" s="47"/>
      <c r="AJ14" s="49">
        <f>AF14+3</f>
        <v>44029</v>
      </c>
      <c r="AK14" s="47"/>
      <c r="AL14" s="49">
        <f t="shared" si="15"/>
        <v>44034</v>
      </c>
      <c r="AM14" s="47"/>
      <c r="AN14" s="47"/>
      <c r="AO14" s="49">
        <f t="shared" si="16"/>
        <v>44036</v>
      </c>
      <c r="AP14" s="47"/>
      <c r="AQ14" s="49">
        <f t="shared" si="17"/>
        <v>44043</v>
      </c>
      <c r="AR14" s="47"/>
      <c r="AS14" s="47"/>
      <c r="AT14" s="47"/>
      <c r="AU14" s="47"/>
      <c r="AV14" s="47" t="s">
        <v>363</v>
      </c>
      <c r="AW14" s="47" t="s">
        <v>363</v>
      </c>
      <c r="AX14" s="49">
        <f t="shared" si="18"/>
        <v>44057</v>
      </c>
      <c r="AY14" s="47"/>
      <c r="AZ14" s="47"/>
      <c r="BA14" s="47"/>
      <c r="BB14" s="47"/>
      <c r="BC14" s="47"/>
      <c r="BD14" s="133"/>
    </row>
    <row r="15" spans="1:80" x14ac:dyDescent="0.5">
      <c r="A15" s="47" t="s">
        <v>106</v>
      </c>
      <c r="B15" s="47" t="s">
        <v>231</v>
      </c>
      <c r="C15" s="47" t="s">
        <v>27</v>
      </c>
      <c r="D15" s="47" t="s">
        <v>37</v>
      </c>
      <c r="E15" s="47" t="s">
        <v>49</v>
      </c>
      <c r="F15" s="47" t="s">
        <v>56</v>
      </c>
      <c r="G15" s="48">
        <v>50000</v>
      </c>
      <c r="H15" s="48"/>
      <c r="I15" s="47" t="s">
        <v>85</v>
      </c>
      <c r="J15" s="49">
        <v>43992</v>
      </c>
      <c r="K15" s="49"/>
      <c r="L15" s="49">
        <f>J15+5</f>
        <v>43997</v>
      </c>
      <c r="M15" s="49"/>
      <c r="N15" s="50">
        <f>L15+3</f>
        <v>44000</v>
      </c>
      <c r="O15" s="50"/>
      <c r="P15" s="50">
        <f>N15+14</f>
        <v>44014</v>
      </c>
      <c r="Q15" s="51"/>
      <c r="R15" s="50">
        <f>P15+14</f>
        <v>44028</v>
      </c>
      <c r="S15" s="51"/>
      <c r="T15" s="50">
        <f>R15+14</f>
        <v>44042</v>
      </c>
      <c r="U15" s="51"/>
      <c r="V15" s="49">
        <f>T15+3</f>
        <v>44045</v>
      </c>
      <c r="W15" s="47"/>
      <c r="X15" s="49">
        <f>V15+30</f>
        <v>44075</v>
      </c>
      <c r="Y15" s="47"/>
      <c r="Z15" s="50">
        <f>X15+14</f>
        <v>44089</v>
      </c>
      <c r="AA15" s="51"/>
      <c r="AB15" s="50">
        <f>Z15+14</f>
        <v>44103</v>
      </c>
      <c r="AC15" s="51"/>
      <c r="AD15" s="50">
        <f>AB15+7</f>
        <v>44110</v>
      </c>
      <c r="AE15" s="51"/>
      <c r="AF15" s="49">
        <f>AD15+14</f>
        <v>44124</v>
      </c>
      <c r="AG15" s="47"/>
      <c r="AH15" s="49">
        <f>AD15+5</f>
        <v>44115</v>
      </c>
      <c r="AI15" s="47"/>
      <c r="AJ15" s="49">
        <f>AF15+3</f>
        <v>44127</v>
      </c>
      <c r="AK15" s="47"/>
      <c r="AL15" s="49">
        <f>AJ15+5</f>
        <v>44132</v>
      </c>
      <c r="AM15" s="47"/>
      <c r="AN15" s="47"/>
      <c r="AO15" s="49">
        <f>AL15+2</f>
        <v>44134</v>
      </c>
      <c r="AP15" s="47"/>
      <c r="AQ15" s="49">
        <f>AO15+7</f>
        <v>44141</v>
      </c>
      <c r="AR15" s="47"/>
      <c r="AS15" s="47"/>
      <c r="AT15" s="47"/>
      <c r="AU15" s="47"/>
      <c r="AV15" s="47" t="s">
        <v>363</v>
      </c>
      <c r="AW15" s="47" t="s">
        <v>363</v>
      </c>
      <c r="AX15" s="49">
        <f>AQ15+14</f>
        <v>44155</v>
      </c>
      <c r="AY15" s="47"/>
      <c r="AZ15" s="47"/>
      <c r="BA15" s="47"/>
      <c r="BB15" s="47"/>
      <c r="BC15" s="47"/>
      <c r="BD15" s="133"/>
    </row>
    <row r="16" spans="1:80" ht="14.25" customHeight="1" x14ac:dyDescent="0.5">
      <c r="A16" s="47" t="s">
        <v>107</v>
      </c>
      <c r="B16" s="47" t="s">
        <v>212</v>
      </c>
      <c r="C16" s="47" t="s">
        <v>27</v>
      </c>
      <c r="D16" s="47" t="s">
        <v>42</v>
      </c>
      <c r="E16" s="47" t="s">
        <v>96</v>
      </c>
      <c r="F16" s="47" t="s">
        <v>56</v>
      </c>
      <c r="G16" s="48">
        <v>45000</v>
      </c>
      <c r="H16" s="48"/>
      <c r="I16" s="47" t="s">
        <v>85</v>
      </c>
      <c r="J16" s="49">
        <v>43961</v>
      </c>
      <c r="K16" s="49"/>
      <c r="L16" s="49">
        <f t="shared" ref="L16:L21" si="19">J16+5</f>
        <v>43966</v>
      </c>
      <c r="M16" s="49"/>
      <c r="N16" s="50">
        <f t="shared" ref="N16:N21" si="20">L16+3</f>
        <v>43969</v>
      </c>
      <c r="O16" s="50"/>
      <c r="P16" s="50">
        <f t="shared" ref="P16:P21" si="21">N16+14</f>
        <v>43983</v>
      </c>
      <c r="Q16" s="51"/>
      <c r="R16" s="51" t="s">
        <v>363</v>
      </c>
      <c r="S16" s="51" t="s">
        <v>363</v>
      </c>
      <c r="T16" s="51" t="s">
        <v>363</v>
      </c>
      <c r="U16" s="51" t="s">
        <v>363</v>
      </c>
      <c r="V16" s="51" t="s">
        <v>363</v>
      </c>
      <c r="W16" s="51" t="s">
        <v>363</v>
      </c>
      <c r="X16" s="51" t="s">
        <v>363</v>
      </c>
      <c r="Y16" s="51" t="s">
        <v>363</v>
      </c>
      <c r="Z16" s="50">
        <f t="shared" ref="Z16:Z21" si="22">P16+14</f>
        <v>43997</v>
      </c>
      <c r="AA16" s="51"/>
      <c r="AB16" s="51" t="s">
        <v>363</v>
      </c>
      <c r="AC16" s="51" t="s">
        <v>363</v>
      </c>
      <c r="AD16" s="51" t="s">
        <v>363</v>
      </c>
      <c r="AE16" s="51" t="s">
        <v>363</v>
      </c>
      <c r="AF16" s="49">
        <f t="shared" ref="AF16:AF21" si="23">AH16+5</f>
        <v>44007</v>
      </c>
      <c r="AG16" s="47"/>
      <c r="AH16" s="49">
        <f t="shared" ref="AH16:AH21" si="24">Z16+5</f>
        <v>44002</v>
      </c>
      <c r="AI16" s="47"/>
      <c r="AJ16" s="49">
        <f t="shared" ref="AJ16:AJ21" si="25">AF16+3</f>
        <v>44010</v>
      </c>
      <c r="AK16" s="47"/>
      <c r="AL16" s="49">
        <f t="shared" ref="AL16:AL21" si="26">AJ16+5</f>
        <v>44015</v>
      </c>
      <c r="AM16" s="47"/>
      <c r="AN16" s="47"/>
      <c r="AO16" s="49">
        <f t="shared" ref="AO16:AO21" si="27">AL16+2</f>
        <v>44017</v>
      </c>
      <c r="AP16" s="47"/>
      <c r="AQ16" s="49">
        <f t="shared" ref="AQ16:AQ21" si="28">AO16+7</f>
        <v>44024</v>
      </c>
      <c r="AR16" s="47"/>
      <c r="AS16" s="47"/>
      <c r="AT16" s="47"/>
      <c r="AU16" s="47"/>
      <c r="AV16" s="47" t="s">
        <v>363</v>
      </c>
      <c r="AW16" s="47" t="s">
        <v>363</v>
      </c>
      <c r="AX16" s="49">
        <f t="shared" ref="AX16:AX21" si="29">AQ16+14</f>
        <v>44038</v>
      </c>
      <c r="AY16" s="47"/>
      <c r="AZ16" s="47"/>
      <c r="BA16" s="47"/>
      <c r="BB16" s="47"/>
      <c r="BC16" s="47"/>
      <c r="BD16" s="133"/>
    </row>
    <row r="17" spans="1:56" ht="14.25" customHeight="1" x14ac:dyDescent="0.5">
      <c r="A17" s="47" t="s">
        <v>108</v>
      </c>
      <c r="B17" s="47" t="s">
        <v>213</v>
      </c>
      <c r="C17" s="47" t="s">
        <v>27</v>
      </c>
      <c r="D17" s="47" t="s">
        <v>42</v>
      </c>
      <c r="E17" s="47" t="s">
        <v>96</v>
      </c>
      <c r="F17" s="47" t="s">
        <v>56</v>
      </c>
      <c r="G17" s="48">
        <v>45000</v>
      </c>
      <c r="H17" s="48"/>
      <c r="I17" s="47" t="s">
        <v>85</v>
      </c>
      <c r="J17" s="49">
        <v>43961</v>
      </c>
      <c r="K17" s="49"/>
      <c r="L17" s="49">
        <f t="shared" si="19"/>
        <v>43966</v>
      </c>
      <c r="M17" s="49"/>
      <c r="N17" s="50">
        <f t="shared" si="20"/>
        <v>43969</v>
      </c>
      <c r="O17" s="50"/>
      <c r="P17" s="50">
        <f t="shared" si="21"/>
        <v>43983</v>
      </c>
      <c r="Q17" s="51"/>
      <c r="R17" s="51" t="s">
        <v>363</v>
      </c>
      <c r="S17" s="51" t="s">
        <v>363</v>
      </c>
      <c r="T17" s="51" t="s">
        <v>363</v>
      </c>
      <c r="U17" s="51" t="s">
        <v>363</v>
      </c>
      <c r="V17" s="51" t="s">
        <v>363</v>
      </c>
      <c r="W17" s="51" t="s">
        <v>363</v>
      </c>
      <c r="X17" s="51" t="s">
        <v>363</v>
      </c>
      <c r="Y17" s="51" t="s">
        <v>363</v>
      </c>
      <c r="Z17" s="50">
        <f t="shared" si="22"/>
        <v>43997</v>
      </c>
      <c r="AA17" s="51"/>
      <c r="AB17" s="51" t="s">
        <v>363</v>
      </c>
      <c r="AC17" s="51" t="s">
        <v>363</v>
      </c>
      <c r="AD17" s="51" t="s">
        <v>363</v>
      </c>
      <c r="AE17" s="51" t="s">
        <v>363</v>
      </c>
      <c r="AF17" s="49">
        <f t="shared" si="23"/>
        <v>44007</v>
      </c>
      <c r="AG17" s="47"/>
      <c r="AH17" s="49">
        <f t="shared" si="24"/>
        <v>44002</v>
      </c>
      <c r="AI17" s="47"/>
      <c r="AJ17" s="49">
        <f t="shared" si="25"/>
        <v>44010</v>
      </c>
      <c r="AK17" s="47"/>
      <c r="AL17" s="49">
        <f t="shared" si="26"/>
        <v>44015</v>
      </c>
      <c r="AM17" s="47"/>
      <c r="AN17" s="47"/>
      <c r="AO17" s="49">
        <f t="shared" si="27"/>
        <v>44017</v>
      </c>
      <c r="AP17" s="47"/>
      <c r="AQ17" s="49">
        <f t="shared" si="28"/>
        <v>44024</v>
      </c>
      <c r="AR17" s="47"/>
      <c r="AS17" s="47"/>
      <c r="AT17" s="47"/>
      <c r="AU17" s="47"/>
      <c r="AV17" s="47" t="s">
        <v>363</v>
      </c>
      <c r="AW17" s="47" t="s">
        <v>363</v>
      </c>
      <c r="AX17" s="49">
        <f t="shared" si="29"/>
        <v>44038</v>
      </c>
      <c r="AY17" s="47"/>
      <c r="AZ17" s="47"/>
      <c r="BA17" s="47"/>
      <c r="BB17" s="47"/>
      <c r="BC17" s="47"/>
      <c r="BD17" s="133"/>
    </row>
    <row r="18" spans="1:56" ht="14.25" customHeight="1" x14ac:dyDescent="0.5">
      <c r="A18" s="47" t="s">
        <v>109</v>
      </c>
      <c r="B18" s="47" t="s">
        <v>214</v>
      </c>
      <c r="C18" s="47" t="s">
        <v>27</v>
      </c>
      <c r="D18" s="47" t="s">
        <v>42</v>
      </c>
      <c r="E18" s="47" t="s">
        <v>96</v>
      </c>
      <c r="F18" s="47" t="s">
        <v>56</v>
      </c>
      <c r="G18" s="48">
        <v>60000</v>
      </c>
      <c r="H18" s="48"/>
      <c r="I18" s="47" t="s">
        <v>86</v>
      </c>
      <c r="J18" s="49">
        <v>43961</v>
      </c>
      <c r="K18" s="49"/>
      <c r="L18" s="49">
        <f t="shared" si="19"/>
        <v>43966</v>
      </c>
      <c r="M18" s="49"/>
      <c r="N18" s="50">
        <f t="shared" si="20"/>
        <v>43969</v>
      </c>
      <c r="O18" s="50"/>
      <c r="P18" s="50">
        <f t="shared" si="21"/>
        <v>43983</v>
      </c>
      <c r="Q18" s="51"/>
      <c r="R18" s="51" t="s">
        <v>363</v>
      </c>
      <c r="S18" s="51" t="s">
        <v>363</v>
      </c>
      <c r="T18" s="51" t="s">
        <v>363</v>
      </c>
      <c r="U18" s="51" t="s">
        <v>363</v>
      </c>
      <c r="V18" s="51" t="s">
        <v>363</v>
      </c>
      <c r="W18" s="51" t="s">
        <v>363</v>
      </c>
      <c r="X18" s="51" t="s">
        <v>363</v>
      </c>
      <c r="Y18" s="51" t="s">
        <v>363</v>
      </c>
      <c r="Z18" s="50">
        <f t="shared" si="22"/>
        <v>43997</v>
      </c>
      <c r="AA18" s="51"/>
      <c r="AB18" s="51" t="s">
        <v>363</v>
      </c>
      <c r="AC18" s="51" t="s">
        <v>363</v>
      </c>
      <c r="AD18" s="51" t="s">
        <v>363</v>
      </c>
      <c r="AE18" s="51" t="s">
        <v>363</v>
      </c>
      <c r="AF18" s="49">
        <f t="shared" si="23"/>
        <v>44007</v>
      </c>
      <c r="AG18" s="47"/>
      <c r="AH18" s="49">
        <f t="shared" si="24"/>
        <v>44002</v>
      </c>
      <c r="AI18" s="47"/>
      <c r="AJ18" s="49">
        <f t="shared" si="25"/>
        <v>44010</v>
      </c>
      <c r="AK18" s="47"/>
      <c r="AL18" s="49">
        <f t="shared" si="26"/>
        <v>44015</v>
      </c>
      <c r="AM18" s="47"/>
      <c r="AN18" s="47"/>
      <c r="AO18" s="49">
        <f t="shared" si="27"/>
        <v>44017</v>
      </c>
      <c r="AP18" s="47"/>
      <c r="AQ18" s="49">
        <f t="shared" si="28"/>
        <v>44024</v>
      </c>
      <c r="AR18" s="47"/>
      <c r="AS18" s="47"/>
      <c r="AT18" s="47"/>
      <c r="AU18" s="47"/>
      <c r="AV18" s="47" t="s">
        <v>363</v>
      </c>
      <c r="AW18" s="47" t="s">
        <v>363</v>
      </c>
      <c r="AX18" s="49">
        <f t="shared" si="29"/>
        <v>44038</v>
      </c>
      <c r="AY18" s="47"/>
      <c r="AZ18" s="47"/>
      <c r="BA18" s="47"/>
      <c r="BB18" s="47"/>
      <c r="BC18" s="47"/>
      <c r="BD18" s="133"/>
    </row>
    <row r="19" spans="1:56" ht="14.25" customHeight="1" x14ac:dyDescent="0.5">
      <c r="A19" s="47" t="s">
        <v>110</v>
      </c>
      <c r="B19" s="47" t="s">
        <v>215</v>
      </c>
      <c r="C19" s="47" t="s">
        <v>27</v>
      </c>
      <c r="D19" s="47" t="s">
        <v>42</v>
      </c>
      <c r="E19" s="47" t="s">
        <v>96</v>
      </c>
      <c r="F19" s="47" t="s">
        <v>56</v>
      </c>
      <c r="G19" s="48">
        <v>45000</v>
      </c>
      <c r="H19" s="48"/>
      <c r="I19" s="47" t="s">
        <v>85</v>
      </c>
      <c r="J19" s="49">
        <v>43961</v>
      </c>
      <c r="K19" s="49"/>
      <c r="L19" s="49">
        <f t="shared" si="19"/>
        <v>43966</v>
      </c>
      <c r="M19" s="49"/>
      <c r="N19" s="50">
        <f t="shared" si="20"/>
        <v>43969</v>
      </c>
      <c r="O19" s="50"/>
      <c r="P19" s="50">
        <f t="shared" si="21"/>
        <v>43983</v>
      </c>
      <c r="Q19" s="51"/>
      <c r="R19" s="51" t="s">
        <v>363</v>
      </c>
      <c r="S19" s="51" t="s">
        <v>363</v>
      </c>
      <c r="T19" s="51" t="s">
        <v>363</v>
      </c>
      <c r="U19" s="51" t="s">
        <v>363</v>
      </c>
      <c r="V19" s="51" t="s">
        <v>363</v>
      </c>
      <c r="W19" s="51" t="s">
        <v>363</v>
      </c>
      <c r="X19" s="51" t="s">
        <v>363</v>
      </c>
      <c r="Y19" s="51" t="s">
        <v>363</v>
      </c>
      <c r="Z19" s="50">
        <f t="shared" si="22"/>
        <v>43997</v>
      </c>
      <c r="AA19" s="51"/>
      <c r="AB19" s="51" t="s">
        <v>363</v>
      </c>
      <c r="AC19" s="51" t="s">
        <v>363</v>
      </c>
      <c r="AD19" s="51" t="s">
        <v>363</v>
      </c>
      <c r="AE19" s="51" t="s">
        <v>363</v>
      </c>
      <c r="AF19" s="49">
        <f t="shared" si="23"/>
        <v>44007</v>
      </c>
      <c r="AG19" s="47"/>
      <c r="AH19" s="49">
        <f t="shared" si="24"/>
        <v>44002</v>
      </c>
      <c r="AI19" s="47"/>
      <c r="AJ19" s="49">
        <f t="shared" si="25"/>
        <v>44010</v>
      </c>
      <c r="AK19" s="47"/>
      <c r="AL19" s="49">
        <f t="shared" si="26"/>
        <v>44015</v>
      </c>
      <c r="AM19" s="47"/>
      <c r="AN19" s="47"/>
      <c r="AO19" s="49">
        <f t="shared" si="27"/>
        <v>44017</v>
      </c>
      <c r="AP19" s="47"/>
      <c r="AQ19" s="49">
        <f t="shared" si="28"/>
        <v>44024</v>
      </c>
      <c r="AR19" s="47"/>
      <c r="AS19" s="47"/>
      <c r="AT19" s="47"/>
      <c r="AU19" s="47"/>
      <c r="AV19" s="47" t="s">
        <v>363</v>
      </c>
      <c r="AW19" s="47" t="s">
        <v>363</v>
      </c>
      <c r="AX19" s="49">
        <f t="shared" si="29"/>
        <v>44038</v>
      </c>
      <c r="AY19" s="47"/>
      <c r="AZ19" s="47"/>
      <c r="BA19" s="47"/>
      <c r="BB19" s="47"/>
      <c r="BC19" s="47"/>
      <c r="BD19" s="133"/>
    </row>
    <row r="20" spans="1:56" ht="14.25" customHeight="1" x14ac:dyDescent="0.5">
      <c r="A20" s="53" t="s">
        <v>111</v>
      </c>
      <c r="B20" s="53" t="s">
        <v>216</v>
      </c>
      <c r="C20" s="53" t="s">
        <v>27</v>
      </c>
      <c r="D20" s="53" t="s">
        <v>42</v>
      </c>
      <c r="E20" s="53" t="s">
        <v>96</v>
      </c>
      <c r="F20" s="53" t="s">
        <v>56</v>
      </c>
      <c r="G20" s="54">
        <v>60000</v>
      </c>
      <c r="H20" s="48"/>
      <c r="I20" s="47" t="s">
        <v>86</v>
      </c>
      <c r="J20" s="49">
        <v>43961</v>
      </c>
      <c r="K20" s="49"/>
      <c r="L20" s="49">
        <f t="shared" si="19"/>
        <v>43966</v>
      </c>
      <c r="M20" s="49"/>
      <c r="N20" s="50">
        <f t="shared" si="20"/>
        <v>43969</v>
      </c>
      <c r="O20" s="50"/>
      <c r="P20" s="50">
        <f t="shared" si="21"/>
        <v>43983</v>
      </c>
      <c r="Q20" s="51"/>
      <c r="R20" s="51" t="s">
        <v>363</v>
      </c>
      <c r="S20" s="51" t="s">
        <v>363</v>
      </c>
      <c r="T20" s="51" t="s">
        <v>363</v>
      </c>
      <c r="U20" s="51" t="s">
        <v>363</v>
      </c>
      <c r="V20" s="51" t="s">
        <v>363</v>
      </c>
      <c r="W20" s="51" t="s">
        <v>363</v>
      </c>
      <c r="X20" s="51" t="s">
        <v>363</v>
      </c>
      <c r="Y20" s="51" t="s">
        <v>363</v>
      </c>
      <c r="Z20" s="50">
        <f t="shared" si="22"/>
        <v>43997</v>
      </c>
      <c r="AA20" s="51"/>
      <c r="AB20" s="51" t="s">
        <v>363</v>
      </c>
      <c r="AC20" s="51" t="s">
        <v>363</v>
      </c>
      <c r="AD20" s="51" t="s">
        <v>363</v>
      </c>
      <c r="AE20" s="51" t="s">
        <v>363</v>
      </c>
      <c r="AF20" s="49">
        <f t="shared" si="23"/>
        <v>44007</v>
      </c>
      <c r="AG20" s="47"/>
      <c r="AH20" s="49">
        <f t="shared" si="24"/>
        <v>44002</v>
      </c>
      <c r="AI20" s="47"/>
      <c r="AJ20" s="49">
        <f t="shared" si="25"/>
        <v>44010</v>
      </c>
      <c r="AK20" s="47"/>
      <c r="AL20" s="49">
        <f t="shared" si="26"/>
        <v>44015</v>
      </c>
      <c r="AM20" s="47"/>
      <c r="AN20" s="47"/>
      <c r="AO20" s="49">
        <f t="shared" si="27"/>
        <v>44017</v>
      </c>
      <c r="AP20" s="47"/>
      <c r="AQ20" s="49">
        <f t="shared" si="28"/>
        <v>44024</v>
      </c>
      <c r="AR20" s="47"/>
      <c r="AS20" s="47"/>
      <c r="AT20" s="47"/>
      <c r="AU20" s="47"/>
      <c r="AV20" s="47" t="s">
        <v>363</v>
      </c>
      <c r="AW20" s="47" t="s">
        <v>363</v>
      </c>
      <c r="AX20" s="49">
        <f t="shared" si="29"/>
        <v>44038</v>
      </c>
      <c r="AY20" s="47"/>
      <c r="AZ20" s="47"/>
      <c r="BA20" s="47"/>
      <c r="BB20" s="47"/>
      <c r="BC20" s="47"/>
      <c r="BD20" s="133"/>
    </row>
    <row r="21" spans="1:56" ht="14.25" customHeight="1" x14ac:dyDescent="0.5">
      <c r="A21" s="53" t="s">
        <v>112</v>
      </c>
      <c r="B21" s="53" t="s">
        <v>217</v>
      </c>
      <c r="C21" s="53" t="s">
        <v>27</v>
      </c>
      <c r="D21" s="53" t="s">
        <v>42</v>
      </c>
      <c r="E21" s="53" t="s">
        <v>96</v>
      </c>
      <c r="F21" s="53" t="s">
        <v>56</v>
      </c>
      <c r="G21" s="54">
        <v>45000</v>
      </c>
      <c r="H21" s="48"/>
      <c r="I21" s="47" t="s">
        <v>85</v>
      </c>
      <c r="J21" s="49">
        <v>43961</v>
      </c>
      <c r="K21" s="49"/>
      <c r="L21" s="49">
        <f t="shared" si="19"/>
        <v>43966</v>
      </c>
      <c r="M21" s="49"/>
      <c r="N21" s="50">
        <f t="shared" si="20"/>
        <v>43969</v>
      </c>
      <c r="O21" s="50"/>
      <c r="P21" s="50">
        <f t="shared" si="21"/>
        <v>43983</v>
      </c>
      <c r="Q21" s="51"/>
      <c r="R21" s="51" t="s">
        <v>363</v>
      </c>
      <c r="S21" s="51" t="s">
        <v>363</v>
      </c>
      <c r="T21" s="51" t="s">
        <v>363</v>
      </c>
      <c r="U21" s="51" t="s">
        <v>363</v>
      </c>
      <c r="V21" s="51" t="s">
        <v>363</v>
      </c>
      <c r="W21" s="51" t="s">
        <v>363</v>
      </c>
      <c r="X21" s="51" t="s">
        <v>363</v>
      </c>
      <c r="Y21" s="51" t="s">
        <v>363</v>
      </c>
      <c r="Z21" s="50">
        <f t="shared" si="22"/>
        <v>43997</v>
      </c>
      <c r="AA21" s="51"/>
      <c r="AB21" s="51" t="s">
        <v>363</v>
      </c>
      <c r="AC21" s="51" t="s">
        <v>363</v>
      </c>
      <c r="AD21" s="51" t="s">
        <v>363</v>
      </c>
      <c r="AE21" s="51" t="s">
        <v>363</v>
      </c>
      <c r="AF21" s="49">
        <f t="shared" si="23"/>
        <v>44007</v>
      </c>
      <c r="AG21" s="47"/>
      <c r="AH21" s="49">
        <f t="shared" si="24"/>
        <v>44002</v>
      </c>
      <c r="AI21" s="47"/>
      <c r="AJ21" s="49">
        <f t="shared" si="25"/>
        <v>44010</v>
      </c>
      <c r="AK21" s="47"/>
      <c r="AL21" s="49">
        <f t="shared" si="26"/>
        <v>44015</v>
      </c>
      <c r="AM21" s="47"/>
      <c r="AN21" s="47"/>
      <c r="AO21" s="49">
        <f t="shared" si="27"/>
        <v>44017</v>
      </c>
      <c r="AP21" s="47"/>
      <c r="AQ21" s="49">
        <f t="shared" si="28"/>
        <v>44024</v>
      </c>
      <c r="AR21" s="47"/>
      <c r="AS21" s="47"/>
      <c r="AT21" s="47"/>
      <c r="AU21" s="47"/>
      <c r="AV21" s="47" t="s">
        <v>363</v>
      </c>
      <c r="AW21" s="47" t="s">
        <v>363</v>
      </c>
      <c r="AX21" s="49">
        <f t="shared" si="29"/>
        <v>44038</v>
      </c>
      <c r="AY21" s="47"/>
      <c r="AZ21" s="47"/>
      <c r="BA21" s="47"/>
      <c r="BB21" s="47"/>
      <c r="BC21" s="47"/>
      <c r="BD21" s="133"/>
    </row>
    <row r="22" spans="1:56" x14ac:dyDescent="0.5">
      <c r="A22" s="53" t="s">
        <v>113</v>
      </c>
      <c r="B22" s="53" t="s">
        <v>230</v>
      </c>
      <c r="C22" s="53" t="s">
        <v>27</v>
      </c>
      <c r="D22" s="53" t="s">
        <v>44</v>
      </c>
      <c r="E22" s="53" t="s">
        <v>49</v>
      </c>
      <c r="F22" s="53" t="s">
        <v>56</v>
      </c>
      <c r="G22" s="54">
        <v>200000</v>
      </c>
      <c r="H22" s="48"/>
      <c r="I22" s="47" t="s">
        <v>87</v>
      </c>
      <c r="J22" s="49">
        <v>43753</v>
      </c>
      <c r="K22" s="49">
        <v>43745</v>
      </c>
      <c r="L22" s="49">
        <f>J22+5</f>
        <v>43758</v>
      </c>
      <c r="M22" s="49">
        <v>43745</v>
      </c>
      <c r="N22" s="50">
        <f>L22+3</f>
        <v>43761</v>
      </c>
      <c r="O22" s="49">
        <v>43745</v>
      </c>
      <c r="P22" s="50">
        <f>N22+14</f>
        <v>43775</v>
      </c>
      <c r="Q22" s="49">
        <v>43760</v>
      </c>
      <c r="R22" s="50">
        <f>P22+14</f>
        <v>43789</v>
      </c>
      <c r="S22" s="49">
        <v>43868</v>
      </c>
      <c r="T22" s="50">
        <f>R22+14</f>
        <v>43803</v>
      </c>
      <c r="U22" s="49">
        <v>43883</v>
      </c>
      <c r="V22" s="49">
        <f>T22+3</f>
        <v>43806</v>
      </c>
      <c r="W22" s="49">
        <v>43883</v>
      </c>
      <c r="X22" s="49">
        <f>V22+30</f>
        <v>43836</v>
      </c>
      <c r="Y22" s="47"/>
      <c r="Z22" s="50">
        <f>X22+14</f>
        <v>43850</v>
      </c>
      <c r="AA22" s="51"/>
      <c r="AB22" s="50">
        <f>Z22+14</f>
        <v>43864</v>
      </c>
      <c r="AC22" s="51"/>
      <c r="AD22" s="50">
        <f>AB22+7</f>
        <v>43871</v>
      </c>
      <c r="AE22" s="51"/>
      <c r="AF22" s="49">
        <f>AD22+14</f>
        <v>43885</v>
      </c>
      <c r="AG22" s="47"/>
      <c r="AH22" s="49">
        <f>AD22+5</f>
        <v>43876</v>
      </c>
      <c r="AI22" s="47"/>
      <c r="AJ22" s="49">
        <f>AF22+3</f>
        <v>43888</v>
      </c>
      <c r="AK22" s="47"/>
      <c r="AL22" s="49">
        <f>AJ22+5</f>
        <v>43893</v>
      </c>
      <c r="AM22" s="47"/>
      <c r="AN22" s="47"/>
      <c r="AO22" s="49">
        <f>AL22+2</f>
        <v>43895</v>
      </c>
      <c r="AP22" s="47"/>
      <c r="AQ22" s="49">
        <f>AO22+7</f>
        <v>43902</v>
      </c>
      <c r="AR22" s="47"/>
      <c r="AS22" s="47"/>
      <c r="AT22" s="47"/>
      <c r="AU22" s="47"/>
      <c r="AV22" s="47" t="s">
        <v>363</v>
      </c>
      <c r="AW22" s="47" t="s">
        <v>363</v>
      </c>
      <c r="AX22" s="49">
        <f>AQ22+14</f>
        <v>43916</v>
      </c>
      <c r="AY22" s="47"/>
      <c r="AZ22" s="47"/>
      <c r="BA22" s="47"/>
      <c r="BB22" s="47"/>
      <c r="BC22" s="47"/>
      <c r="BD22" s="133"/>
    </row>
    <row r="23" spans="1:56" x14ac:dyDescent="0.5">
      <c r="A23" s="53" t="s">
        <v>116</v>
      </c>
      <c r="B23" s="53" t="s">
        <v>203</v>
      </c>
      <c r="C23" s="53" t="s">
        <v>27</v>
      </c>
      <c r="D23" s="53" t="s">
        <v>43</v>
      </c>
      <c r="E23" s="53" t="s">
        <v>96</v>
      </c>
      <c r="F23" s="53" t="s">
        <v>56</v>
      </c>
      <c r="G23" s="54">
        <v>20000</v>
      </c>
      <c r="H23" s="48"/>
      <c r="I23" s="47" t="s">
        <v>85</v>
      </c>
      <c r="J23" s="49">
        <v>43992</v>
      </c>
      <c r="K23" s="49"/>
      <c r="L23" s="49">
        <f t="shared" ref="L23:L29" si="30">J23+5</f>
        <v>43997</v>
      </c>
      <c r="M23" s="49"/>
      <c r="N23" s="50">
        <f t="shared" ref="N23:N29" si="31">L23+3</f>
        <v>44000</v>
      </c>
      <c r="O23" s="50"/>
      <c r="P23" s="50">
        <f t="shared" ref="P23:P29" si="32">N23+14</f>
        <v>44014</v>
      </c>
      <c r="Q23" s="51"/>
      <c r="R23" s="51" t="s">
        <v>363</v>
      </c>
      <c r="S23" s="51" t="s">
        <v>363</v>
      </c>
      <c r="T23" s="51" t="s">
        <v>363</v>
      </c>
      <c r="U23" s="51" t="s">
        <v>363</v>
      </c>
      <c r="V23" s="51" t="s">
        <v>363</v>
      </c>
      <c r="W23" s="51" t="s">
        <v>363</v>
      </c>
      <c r="X23" s="51" t="s">
        <v>363</v>
      </c>
      <c r="Y23" s="51" t="s">
        <v>363</v>
      </c>
      <c r="Z23" s="50">
        <f t="shared" ref="Z23:Z25" si="33">P23+14</f>
        <v>44028</v>
      </c>
      <c r="AA23" s="51"/>
      <c r="AB23" s="51" t="s">
        <v>363</v>
      </c>
      <c r="AC23" s="51" t="s">
        <v>363</v>
      </c>
      <c r="AD23" s="51" t="s">
        <v>363</v>
      </c>
      <c r="AE23" s="51" t="s">
        <v>363</v>
      </c>
      <c r="AF23" s="49">
        <f t="shared" ref="AF23:AF25" si="34">AH23+5</f>
        <v>44038</v>
      </c>
      <c r="AG23" s="47"/>
      <c r="AH23" s="49">
        <f t="shared" ref="AH23:AH25" si="35">Z23+5</f>
        <v>44033</v>
      </c>
      <c r="AI23" s="47"/>
      <c r="AJ23" s="49">
        <f t="shared" ref="AJ23:AJ29" si="36">AF23+3</f>
        <v>44041</v>
      </c>
      <c r="AK23" s="47"/>
      <c r="AL23" s="49">
        <f t="shared" ref="AL23:AL29" si="37">AJ23+5</f>
        <v>44046</v>
      </c>
      <c r="AM23" s="47"/>
      <c r="AN23" s="47"/>
      <c r="AO23" s="49">
        <f t="shared" ref="AO23:AO29" si="38">AL23+2</f>
        <v>44048</v>
      </c>
      <c r="AP23" s="47"/>
      <c r="AQ23" s="49">
        <f t="shared" ref="AQ23:AQ29" si="39">AO23+7</f>
        <v>44055</v>
      </c>
      <c r="AR23" s="47"/>
      <c r="AS23" s="47"/>
      <c r="AT23" s="47"/>
      <c r="AU23" s="47"/>
      <c r="AV23" s="47" t="s">
        <v>363</v>
      </c>
      <c r="AW23" s="47" t="s">
        <v>363</v>
      </c>
      <c r="AX23" s="49">
        <f t="shared" ref="AX23:AX29" si="40">AQ23+14</f>
        <v>44069</v>
      </c>
      <c r="AY23" s="47"/>
      <c r="AZ23" s="47"/>
      <c r="BA23" s="47"/>
      <c r="BB23" s="47"/>
      <c r="BC23" s="47"/>
      <c r="BD23" s="133"/>
    </row>
    <row r="24" spans="1:56" x14ac:dyDescent="0.5">
      <c r="A24" s="53" t="s">
        <v>128</v>
      </c>
      <c r="B24" s="53" t="s">
        <v>189</v>
      </c>
      <c r="C24" s="53" t="s">
        <v>27</v>
      </c>
      <c r="D24" s="53" t="s">
        <v>43</v>
      </c>
      <c r="E24" s="53" t="s">
        <v>96</v>
      </c>
      <c r="F24" s="53" t="s">
        <v>56</v>
      </c>
      <c r="G24" s="54">
        <v>20000</v>
      </c>
      <c r="H24" s="48"/>
      <c r="I24" s="47" t="s">
        <v>85</v>
      </c>
      <c r="J24" s="49">
        <v>43993</v>
      </c>
      <c r="K24" s="49"/>
      <c r="L24" s="49">
        <f t="shared" si="30"/>
        <v>43998</v>
      </c>
      <c r="M24" s="49"/>
      <c r="N24" s="50">
        <f t="shared" si="31"/>
        <v>44001</v>
      </c>
      <c r="O24" s="50"/>
      <c r="P24" s="50">
        <f t="shared" si="32"/>
        <v>44015</v>
      </c>
      <c r="Q24" s="51"/>
      <c r="R24" s="51" t="s">
        <v>363</v>
      </c>
      <c r="S24" s="51" t="s">
        <v>363</v>
      </c>
      <c r="T24" s="51" t="s">
        <v>363</v>
      </c>
      <c r="U24" s="51" t="s">
        <v>363</v>
      </c>
      <c r="V24" s="51" t="s">
        <v>363</v>
      </c>
      <c r="W24" s="51" t="s">
        <v>363</v>
      </c>
      <c r="X24" s="51" t="s">
        <v>363</v>
      </c>
      <c r="Y24" s="51" t="s">
        <v>363</v>
      </c>
      <c r="Z24" s="50">
        <f t="shared" si="33"/>
        <v>44029</v>
      </c>
      <c r="AA24" s="51"/>
      <c r="AB24" s="51" t="s">
        <v>363</v>
      </c>
      <c r="AC24" s="51" t="s">
        <v>363</v>
      </c>
      <c r="AD24" s="51" t="s">
        <v>363</v>
      </c>
      <c r="AE24" s="51" t="s">
        <v>363</v>
      </c>
      <c r="AF24" s="49">
        <f t="shared" si="34"/>
        <v>44039</v>
      </c>
      <c r="AG24" s="47"/>
      <c r="AH24" s="49">
        <f t="shared" si="35"/>
        <v>44034</v>
      </c>
      <c r="AI24" s="47"/>
      <c r="AJ24" s="49">
        <f t="shared" si="36"/>
        <v>44042</v>
      </c>
      <c r="AK24" s="47"/>
      <c r="AL24" s="49">
        <f t="shared" si="37"/>
        <v>44047</v>
      </c>
      <c r="AM24" s="47"/>
      <c r="AN24" s="47"/>
      <c r="AO24" s="49">
        <f t="shared" si="38"/>
        <v>44049</v>
      </c>
      <c r="AP24" s="47"/>
      <c r="AQ24" s="49">
        <f t="shared" si="39"/>
        <v>44056</v>
      </c>
      <c r="AR24" s="47"/>
      <c r="AS24" s="47"/>
      <c r="AT24" s="47"/>
      <c r="AU24" s="47"/>
      <c r="AV24" s="47" t="s">
        <v>363</v>
      </c>
      <c r="AW24" s="47" t="s">
        <v>363</v>
      </c>
      <c r="AX24" s="49">
        <f t="shared" si="40"/>
        <v>44070</v>
      </c>
      <c r="AY24" s="47"/>
      <c r="AZ24" s="47"/>
      <c r="BA24" s="47"/>
      <c r="BB24" s="47"/>
      <c r="BC24" s="47"/>
      <c r="BD24" s="133"/>
    </row>
    <row r="25" spans="1:56" x14ac:dyDescent="0.5">
      <c r="A25" s="53" t="s">
        <v>126</v>
      </c>
      <c r="B25" s="53" t="s">
        <v>190</v>
      </c>
      <c r="C25" s="53" t="s">
        <v>27</v>
      </c>
      <c r="D25" s="53" t="s">
        <v>43</v>
      </c>
      <c r="E25" s="53" t="s">
        <v>96</v>
      </c>
      <c r="F25" s="53" t="s">
        <v>56</v>
      </c>
      <c r="G25" s="54">
        <v>20000</v>
      </c>
      <c r="H25" s="48"/>
      <c r="I25" s="47" t="s">
        <v>85</v>
      </c>
      <c r="J25" s="49">
        <v>43994</v>
      </c>
      <c r="K25" s="49"/>
      <c r="L25" s="49">
        <f t="shared" si="30"/>
        <v>43999</v>
      </c>
      <c r="M25" s="49"/>
      <c r="N25" s="50">
        <f t="shared" si="31"/>
        <v>44002</v>
      </c>
      <c r="O25" s="50"/>
      <c r="P25" s="50">
        <f t="shared" si="32"/>
        <v>44016</v>
      </c>
      <c r="Q25" s="51"/>
      <c r="R25" s="51" t="s">
        <v>363</v>
      </c>
      <c r="S25" s="51" t="s">
        <v>363</v>
      </c>
      <c r="T25" s="51" t="s">
        <v>363</v>
      </c>
      <c r="U25" s="51" t="s">
        <v>363</v>
      </c>
      <c r="V25" s="51" t="s">
        <v>363</v>
      </c>
      <c r="W25" s="51" t="s">
        <v>363</v>
      </c>
      <c r="X25" s="51" t="s">
        <v>363</v>
      </c>
      <c r="Y25" s="51" t="s">
        <v>363</v>
      </c>
      <c r="Z25" s="50">
        <f t="shared" si="33"/>
        <v>44030</v>
      </c>
      <c r="AA25" s="51"/>
      <c r="AB25" s="51" t="s">
        <v>363</v>
      </c>
      <c r="AC25" s="51" t="s">
        <v>363</v>
      </c>
      <c r="AD25" s="51" t="s">
        <v>363</v>
      </c>
      <c r="AE25" s="51" t="s">
        <v>363</v>
      </c>
      <c r="AF25" s="49">
        <f t="shared" si="34"/>
        <v>44040</v>
      </c>
      <c r="AG25" s="47"/>
      <c r="AH25" s="49">
        <f t="shared" si="35"/>
        <v>44035</v>
      </c>
      <c r="AI25" s="47"/>
      <c r="AJ25" s="49">
        <f t="shared" si="36"/>
        <v>44043</v>
      </c>
      <c r="AK25" s="47"/>
      <c r="AL25" s="49">
        <f t="shared" si="37"/>
        <v>44048</v>
      </c>
      <c r="AM25" s="47"/>
      <c r="AN25" s="47"/>
      <c r="AO25" s="49">
        <f t="shared" si="38"/>
        <v>44050</v>
      </c>
      <c r="AP25" s="47"/>
      <c r="AQ25" s="49">
        <f t="shared" si="39"/>
        <v>44057</v>
      </c>
      <c r="AR25" s="47"/>
      <c r="AS25" s="47"/>
      <c r="AT25" s="47"/>
      <c r="AU25" s="47"/>
      <c r="AV25" s="47" t="s">
        <v>363</v>
      </c>
      <c r="AW25" s="47" t="s">
        <v>363</v>
      </c>
      <c r="AX25" s="49">
        <f t="shared" si="40"/>
        <v>44071</v>
      </c>
      <c r="AY25" s="47"/>
      <c r="AZ25" s="47"/>
      <c r="BA25" s="47"/>
      <c r="BB25" s="47"/>
      <c r="BC25" s="47"/>
      <c r="BD25" s="133"/>
    </row>
    <row r="26" spans="1:56" x14ac:dyDescent="0.5">
      <c r="A26" s="53" t="s">
        <v>127</v>
      </c>
      <c r="B26" s="53" t="s">
        <v>191</v>
      </c>
      <c r="C26" s="53" t="s">
        <v>27</v>
      </c>
      <c r="D26" s="53" t="s">
        <v>43</v>
      </c>
      <c r="E26" s="53" t="s">
        <v>49</v>
      </c>
      <c r="F26" s="53" t="s">
        <v>56</v>
      </c>
      <c r="G26" s="54">
        <v>180000</v>
      </c>
      <c r="H26" s="48"/>
      <c r="I26" s="47" t="s">
        <v>87</v>
      </c>
      <c r="J26" s="49">
        <v>43995</v>
      </c>
      <c r="K26" s="49"/>
      <c r="L26" s="49">
        <f t="shared" si="30"/>
        <v>44000</v>
      </c>
      <c r="M26" s="49"/>
      <c r="N26" s="50">
        <f t="shared" si="31"/>
        <v>44003</v>
      </c>
      <c r="O26" s="50"/>
      <c r="P26" s="50">
        <f t="shared" si="32"/>
        <v>44017</v>
      </c>
      <c r="Q26" s="51"/>
      <c r="R26" s="50">
        <f t="shared" ref="R26:R29" si="41">P26+14</f>
        <v>44031</v>
      </c>
      <c r="S26" s="51"/>
      <c r="T26" s="50">
        <f t="shared" ref="T26:T29" si="42">R26+14</f>
        <v>44045</v>
      </c>
      <c r="U26" s="51"/>
      <c r="V26" s="49">
        <f t="shared" ref="V26:V29" si="43">T26+3</f>
        <v>44048</v>
      </c>
      <c r="W26" s="47"/>
      <c r="X26" s="49">
        <f t="shared" ref="X26:X29" si="44">V26+30</f>
        <v>44078</v>
      </c>
      <c r="Y26" s="47"/>
      <c r="Z26" s="50">
        <f t="shared" ref="Z26:Z29" si="45">X26+14</f>
        <v>44092</v>
      </c>
      <c r="AA26" s="51"/>
      <c r="AB26" s="50">
        <f t="shared" ref="AB26:AB29" si="46">Z26+14</f>
        <v>44106</v>
      </c>
      <c r="AC26" s="51"/>
      <c r="AD26" s="50">
        <f t="shared" ref="AD26:AD29" si="47">AB26+7</f>
        <v>44113</v>
      </c>
      <c r="AE26" s="51"/>
      <c r="AF26" s="49">
        <f t="shared" ref="AF26:AF29" si="48">AD26+14</f>
        <v>44127</v>
      </c>
      <c r="AG26" s="47"/>
      <c r="AH26" s="49">
        <f t="shared" ref="AH26:AH29" si="49">AD26+5</f>
        <v>44118</v>
      </c>
      <c r="AI26" s="47"/>
      <c r="AJ26" s="49">
        <f t="shared" si="36"/>
        <v>44130</v>
      </c>
      <c r="AK26" s="47"/>
      <c r="AL26" s="49">
        <f t="shared" si="37"/>
        <v>44135</v>
      </c>
      <c r="AM26" s="47"/>
      <c r="AN26" s="47"/>
      <c r="AO26" s="49">
        <f t="shared" si="38"/>
        <v>44137</v>
      </c>
      <c r="AP26" s="47"/>
      <c r="AQ26" s="49">
        <f t="shared" si="39"/>
        <v>44144</v>
      </c>
      <c r="AR26" s="47"/>
      <c r="AS26" s="47"/>
      <c r="AT26" s="47"/>
      <c r="AU26" s="47"/>
      <c r="AV26" s="47" t="s">
        <v>363</v>
      </c>
      <c r="AW26" s="47" t="s">
        <v>363</v>
      </c>
      <c r="AX26" s="49">
        <f t="shared" si="40"/>
        <v>44158</v>
      </c>
      <c r="AY26" s="47"/>
      <c r="AZ26" s="47"/>
      <c r="BA26" s="47"/>
      <c r="BB26" s="47"/>
      <c r="BC26" s="47"/>
      <c r="BD26" s="133"/>
    </row>
    <row r="27" spans="1:56" x14ac:dyDescent="0.5">
      <c r="A27" s="53" t="s">
        <v>118</v>
      </c>
      <c r="B27" s="53" t="s">
        <v>192</v>
      </c>
      <c r="C27" s="53" t="s">
        <v>27</v>
      </c>
      <c r="D27" s="53" t="s">
        <v>43</v>
      </c>
      <c r="E27" s="53" t="s">
        <v>49</v>
      </c>
      <c r="F27" s="53" t="s">
        <v>56</v>
      </c>
      <c r="G27" s="54">
        <v>200000</v>
      </c>
      <c r="H27" s="48"/>
      <c r="I27" s="47" t="s">
        <v>87</v>
      </c>
      <c r="J27" s="49">
        <v>43983</v>
      </c>
      <c r="K27" s="49"/>
      <c r="L27" s="49">
        <f t="shared" si="30"/>
        <v>43988</v>
      </c>
      <c r="M27" s="49"/>
      <c r="N27" s="50">
        <f t="shared" si="31"/>
        <v>43991</v>
      </c>
      <c r="O27" s="50"/>
      <c r="P27" s="50">
        <f t="shared" si="32"/>
        <v>44005</v>
      </c>
      <c r="Q27" s="51"/>
      <c r="R27" s="50">
        <f t="shared" si="41"/>
        <v>44019</v>
      </c>
      <c r="S27" s="51"/>
      <c r="T27" s="50">
        <f t="shared" si="42"/>
        <v>44033</v>
      </c>
      <c r="U27" s="51"/>
      <c r="V27" s="49">
        <f t="shared" si="43"/>
        <v>44036</v>
      </c>
      <c r="W27" s="47"/>
      <c r="X27" s="49">
        <f t="shared" si="44"/>
        <v>44066</v>
      </c>
      <c r="Y27" s="47"/>
      <c r="Z27" s="50">
        <f t="shared" si="45"/>
        <v>44080</v>
      </c>
      <c r="AA27" s="51"/>
      <c r="AB27" s="50">
        <f t="shared" si="46"/>
        <v>44094</v>
      </c>
      <c r="AC27" s="51"/>
      <c r="AD27" s="50">
        <f t="shared" si="47"/>
        <v>44101</v>
      </c>
      <c r="AE27" s="51"/>
      <c r="AF27" s="49">
        <f t="shared" si="48"/>
        <v>44115</v>
      </c>
      <c r="AG27" s="47"/>
      <c r="AH27" s="49">
        <f t="shared" si="49"/>
        <v>44106</v>
      </c>
      <c r="AI27" s="47"/>
      <c r="AJ27" s="49">
        <f t="shared" si="36"/>
        <v>44118</v>
      </c>
      <c r="AK27" s="47"/>
      <c r="AL27" s="49">
        <f t="shared" si="37"/>
        <v>44123</v>
      </c>
      <c r="AM27" s="47"/>
      <c r="AN27" s="47"/>
      <c r="AO27" s="49">
        <f t="shared" si="38"/>
        <v>44125</v>
      </c>
      <c r="AP27" s="47"/>
      <c r="AQ27" s="49">
        <f t="shared" si="39"/>
        <v>44132</v>
      </c>
      <c r="AR27" s="47"/>
      <c r="AS27" s="47"/>
      <c r="AT27" s="47"/>
      <c r="AU27" s="47"/>
      <c r="AV27" s="47" t="s">
        <v>363</v>
      </c>
      <c r="AW27" s="47" t="s">
        <v>363</v>
      </c>
      <c r="AX27" s="49">
        <f t="shared" si="40"/>
        <v>44146</v>
      </c>
      <c r="AY27" s="47"/>
      <c r="AZ27" s="47"/>
      <c r="BA27" s="47"/>
      <c r="BB27" s="47"/>
      <c r="BC27" s="47"/>
      <c r="BD27" s="133"/>
    </row>
    <row r="28" spans="1:56" x14ac:dyDescent="0.5">
      <c r="A28" s="53" t="s">
        <v>119</v>
      </c>
      <c r="B28" s="53" t="s">
        <v>193</v>
      </c>
      <c r="C28" s="53" t="s">
        <v>27</v>
      </c>
      <c r="D28" s="53" t="s">
        <v>43</v>
      </c>
      <c r="E28" s="53" t="s">
        <v>49</v>
      </c>
      <c r="F28" s="53" t="s">
        <v>56</v>
      </c>
      <c r="G28" s="54">
        <v>200000</v>
      </c>
      <c r="H28" s="48"/>
      <c r="I28" s="47" t="s">
        <v>87</v>
      </c>
      <c r="J28" s="49">
        <v>43992</v>
      </c>
      <c r="K28" s="49"/>
      <c r="L28" s="49">
        <f t="shared" si="30"/>
        <v>43997</v>
      </c>
      <c r="M28" s="49"/>
      <c r="N28" s="50">
        <f t="shared" si="31"/>
        <v>44000</v>
      </c>
      <c r="O28" s="50"/>
      <c r="P28" s="50">
        <f t="shared" si="32"/>
        <v>44014</v>
      </c>
      <c r="Q28" s="51"/>
      <c r="R28" s="50">
        <f t="shared" si="41"/>
        <v>44028</v>
      </c>
      <c r="S28" s="51"/>
      <c r="T28" s="50">
        <f t="shared" si="42"/>
        <v>44042</v>
      </c>
      <c r="U28" s="51"/>
      <c r="V28" s="49">
        <f t="shared" si="43"/>
        <v>44045</v>
      </c>
      <c r="W28" s="47"/>
      <c r="X28" s="49">
        <f t="shared" si="44"/>
        <v>44075</v>
      </c>
      <c r="Y28" s="47"/>
      <c r="Z28" s="50">
        <f t="shared" si="45"/>
        <v>44089</v>
      </c>
      <c r="AA28" s="51"/>
      <c r="AB28" s="50">
        <f t="shared" si="46"/>
        <v>44103</v>
      </c>
      <c r="AC28" s="51"/>
      <c r="AD28" s="50">
        <f t="shared" si="47"/>
        <v>44110</v>
      </c>
      <c r="AE28" s="51"/>
      <c r="AF28" s="49">
        <f t="shared" si="48"/>
        <v>44124</v>
      </c>
      <c r="AG28" s="47"/>
      <c r="AH28" s="49">
        <f t="shared" si="49"/>
        <v>44115</v>
      </c>
      <c r="AI28" s="47"/>
      <c r="AJ28" s="49">
        <f t="shared" si="36"/>
        <v>44127</v>
      </c>
      <c r="AK28" s="47"/>
      <c r="AL28" s="49">
        <f t="shared" si="37"/>
        <v>44132</v>
      </c>
      <c r="AM28" s="47"/>
      <c r="AN28" s="47"/>
      <c r="AO28" s="49">
        <f t="shared" si="38"/>
        <v>44134</v>
      </c>
      <c r="AP28" s="47"/>
      <c r="AQ28" s="49">
        <f t="shared" si="39"/>
        <v>44141</v>
      </c>
      <c r="AR28" s="47"/>
      <c r="AS28" s="47"/>
      <c r="AT28" s="47"/>
      <c r="AU28" s="47"/>
      <c r="AV28" s="47" t="s">
        <v>363</v>
      </c>
      <c r="AW28" s="47" t="s">
        <v>363</v>
      </c>
      <c r="AX28" s="49">
        <f t="shared" si="40"/>
        <v>44155</v>
      </c>
      <c r="AY28" s="47"/>
      <c r="AZ28" s="47"/>
      <c r="BA28" s="47"/>
      <c r="BB28" s="47"/>
      <c r="BC28" s="47"/>
      <c r="BD28" s="133"/>
    </row>
    <row r="29" spans="1:56" x14ac:dyDescent="0.5">
      <c r="A29" s="53" t="s">
        <v>120</v>
      </c>
      <c r="B29" s="53" t="s">
        <v>194</v>
      </c>
      <c r="C29" s="53" t="s">
        <v>27</v>
      </c>
      <c r="D29" s="53" t="s">
        <v>43</v>
      </c>
      <c r="E29" s="53" t="s">
        <v>49</v>
      </c>
      <c r="F29" s="53" t="s">
        <v>56</v>
      </c>
      <c r="G29" s="54">
        <v>860000</v>
      </c>
      <c r="H29" s="48"/>
      <c r="I29" s="47" t="s">
        <v>87</v>
      </c>
      <c r="J29" s="49">
        <v>43993</v>
      </c>
      <c r="K29" s="49"/>
      <c r="L29" s="49">
        <f t="shared" si="30"/>
        <v>43998</v>
      </c>
      <c r="M29" s="49"/>
      <c r="N29" s="50">
        <f t="shared" si="31"/>
        <v>44001</v>
      </c>
      <c r="O29" s="50"/>
      <c r="P29" s="50">
        <f t="shared" si="32"/>
        <v>44015</v>
      </c>
      <c r="Q29" s="51"/>
      <c r="R29" s="50">
        <f t="shared" si="41"/>
        <v>44029</v>
      </c>
      <c r="S29" s="51"/>
      <c r="T29" s="50">
        <f t="shared" si="42"/>
        <v>44043</v>
      </c>
      <c r="U29" s="51"/>
      <c r="V29" s="49">
        <f t="shared" si="43"/>
        <v>44046</v>
      </c>
      <c r="W29" s="47"/>
      <c r="X29" s="49">
        <f t="shared" si="44"/>
        <v>44076</v>
      </c>
      <c r="Y29" s="47"/>
      <c r="Z29" s="50">
        <f t="shared" si="45"/>
        <v>44090</v>
      </c>
      <c r="AA29" s="51"/>
      <c r="AB29" s="50">
        <f t="shared" si="46"/>
        <v>44104</v>
      </c>
      <c r="AC29" s="51"/>
      <c r="AD29" s="50">
        <f t="shared" si="47"/>
        <v>44111</v>
      </c>
      <c r="AE29" s="51"/>
      <c r="AF29" s="49">
        <f t="shared" si="48"/>
        <v>44125</v>
      </c>
      <c r="AG29" s="47"/>
      <c r="AH29" s="49">
        <f t="shared" si="49"/>
        <v>44116</v>
      </c>
      <c r="AI29" s="47"/>
      <c r="AJ29" s="49">
        <f t="shared" si="36"/>
        <v>44128</v>
      </c>
      <c r="AK29" s="47"/>
      <c r="AL29" s="49">
        <f t="shared" si="37"/>
        <v>44133</v>
      </c>
      <c r="AM29" s="47"/>
      <c r="AN29" s="47"/>
      <c r="AO29" s="49">
        <f t="shared" si="38"/>
        <v>44135</v>
      </c>
      <c r="AP29" s="47"/>
      <c r="AQ29" s="49">
        <f t="shared" si="39"/>
        <v>44142</v>
      </c>
      <c r="AR29" s="47"/>
      <c r="AS29" s="47"/>
      <c r="AT29" s="47"/>
      <c r="AU29" s="47"/>
      <c r="AV29" s="47" t="s">
        <v>363</v>
      </c>
      <c r="AW29" s="47" t="s">
        <v>363</v>
      </c>
      <c r="AX29" s="49">
        <f t="shared" si="40"/>
        <v>44156</v>
      </c>
      <c r="AY29" s="47"/>
      <c r="AZ29" s="47"/>
      <c r="BA29" s="47"/>
      <c r="BB29" s="47"/>
      <c r="BC29" s="47"/>
      <c r="BD29" s="133"/>
    </row>
    <row r="30" spans="1:56" x14ac:dyDescent="0.5">
      <c r="A30" s="53" t="s">
        <v>121</v>
      </c>
      <c r="B30" s="53" t="s">
        <v>195</v>
      </c>
      <c r="C30" s="53" t="s">
        <v>27</v>
      </c>
      <c r="D30" s="53" t="s">
        <v>43</v>
      </c>
      <c r="E30" s="53" t="s">
        <v>96</v>
      </c>
      <c r="F30" s="53" t="s">
        <v>56</v>
      </c>
      <c r="G30" s="54">
        <v>70000</v>
      </c>
      <c r="H30" s="48"/>
      <c r="I30" s="47" t="s">
        <v>86</v>
      </c>
      <c r="J30" s="49">
        <v>43994</v>
      </c>
      <c r="K30" s="49"/>
      <c r="L30" s="49">
        <f>J30+5</f>
        <v>43999</v>
      </c>
      <c r="M30" s="49"/>
      <c r="N30" s="50">
        <f>L30+3</f>
        <v>44002</v>
      </c>
      <c r="O30" s="50"/>
      <c r="P30" s="50">
        <f>N30+14</f>
        <v>44016</v>
      </c>
      <c r="Q30" s="51"/>
      <c r="R30" s="51" t="s">
        <v>363</v>
      </c>
      <c r="S30" s="51" t="s">
        <v>363</v>
      </c>
      <c r="T30" s="51" t="s">
        <v>363</v>
      </c>
      <c r="U30" s="51" t="s">
        <v>363</v>
      </c>
      <c r="V30" s="51" t="s">
        <v>363</v>
      </c>
      <c r="W30" s="51" t="s">
        <v>363</v>
      </c>
      <c r="X30" s="51" t="s">
        <v>363</v>
      </c>
      <c r="Y30" s="51" t="s">
        <v>363</v>
      </c>
      <c r="Z30" s="50">
        <f>P30+14</f>
        <v>44030</v>
      </c>
      <c r="AA30" s="51"/>
      <c r="AB30" s="51" t="s">
        <v>363</v>
      </c>
      <c r="AC30" s="51" t="s">
        <v>363</v>
      </c>
      <c r="AD30" s="51" t="s">
        <v>363</v>
      </c>
      <c r="AE30" s="51" t="s">
        <v>363</v>
      </c>
      <c r="AF30" s="49">
        <f>AH30+5</f>
        <v>44040</v>
      </c>
      <c r="AG30" s="47"/>
      <c r="AH30" s="49">
        <f>Z30+5</f>
        <v>44035</v>
      </c>
      <c r="AI30" s="47"/>
      <c r="AJ30" s="49">
        <f>AF30+3</f>
        <v>44043</v>
      </c>
      <c r="AK30" s="47"/>
      <c r="AL30" s="49">
        <f>AJ30+5</f>
        <v>44048</v>
      </c>
      <c r="AM30" s="47"/>
      <c r="AN30" s="47"/>
      <c r="AO30" s="49">
        <f>AL30+2</f>
        <v>44050</v>
      </c>
      <c r="AP30" s="47"/>
      <c r="AQ30" s="49">
        <f>AO30+7</f>
        <v>44057</v>
      </c>
      <c r="AR30" s="47"/>
      <c r="AS30" s="47"/>
      <c r="AT30" s="47"/>
      <c r="AU30" s="47"/>
      <c r="AV30" s="47" t="s">
        <v>363</v>
      </c>
      <c r="AW30" s="47" t="s">
        <v>363</v>
      </c>
      <c r="AX30" s="49">
        <f>AQ30+14</f>
        <v>44071</v>
      </c>
      <c r="AY30" s="47"/>
      <c r="AZ30" s="47"/>
      <c r="BA30" s="47"/>
      <c r="BB30" s="47"/>
      <c r="BC30" s="47"/>
      <c r="BD30" s="133"/>
    </row>
    <row r="31" spans="1:56" x14ac:dyDescent="0.5">
      <c r="A31" s="53" t="s">
        <v>122</v>
      </c>
      <c r="B31" s="53" t="s">
        <v>196</v>
      </c>
      <c r="C31" s="53" t="s">
        <v>27</v>
      </c>
      <c r="D31" s="53" t="s">
        <v>43</v>
      </c>
      <c r="E31" s="53" t="s">
        <v>49</v>
      </c>
      <c r="F31" s="53" t="s">
        <v>56</v>
      </c>
      <c r="G31" s="54">
        <v>70000</v>
      </c>
      <c r="H31" s="48"/>
      <c r="I31" s="47" t="s">
        <v>86</v>
      </c>
      <c r="J31" s="49">
        <v>43995</v>
      </c>
      <c r="K31" s="49"/>
      <c r="L31" s="49">
        <f t="shared" ref="L31:L35" si="50">J31+5</f>
        <v>44000</v>
      </c>
      <c r="M31" s="49"/>
      <c r="N31" s="50">
        <f t="shared" ref="N31:N35" si="51">L31+3</f>
        <v>44003</v>
      </c>
      <c r="O31" s="50"/>
      <c r="P31" s="50">
        <f t="shared" ref="P31:P35" si="52">N31+14</f>
        <v>44017</v>
      </c>
      <c r="Q31" s="51"/>
      <c r="R31" s="50">
        <f t="shared" ref="R31:R35" si="53">P31+14</f>
        <v>44031</v>
      </c>
      <c r="S31" s="51"/>
      <c r="T31" s="50">
        <f t="shared" ref="T31:T35" si="54">R31+14</f>
        <v>44045</v>
      </c>
      <c r="U31" s="51"/>
      <c r="V31" s="49">
        <f t="shared" ref="V31:V35" si="55">T31+3</f>
        <v>44048</v>
      </c>
      <c r="W31" s="47"/>
      <c r="X31" s="49">
        <f t="shared" ref="X31:X35" si="56">V31+30</f>
        <v>44078</v>
      </c>
      <c r="Y31" s="47"/>
      <c r="Z31" s="50">
        <f t="shared" ref="Z31:Z35" si="57">X31+14</f>
        <v>44092</v>
      </c>
      <c r="AA31" s="51"/>
      <c r="AB31" s="50">
        <f t="shared" ref="AB31:AB35" si="58">Z31+14</f>
        <v>44106</v>
      </c>
      <c r="AC31" s="51"/>
      <c r="AD31" s="50">
        <f t="shared" ref="AD31:AD35" si="59">AB31+7</f>
        <v>44113</v>
      </c>
      <c r="AE31" s="51"/>
      <c r="AF31" s="49">
        <f t="shared" ref="AF31:AF35" si="60">AD31+14</f>
        <v>44127</v>
      </c>
      <c r="AG31" s="47"/>
      <c r="AH31" s="49">
        <f t="shared" ref="AH31:AH35" si="61">AD31+5</f>
        <v>44118</v>
      </c>
      <c r="AI31" s="47"/>
      <c r="AJ31" s="49">
        <f t="shared" ref="AJ31:AJ35" si="62">AF31+3</f>
        <v>44130</v>
      </c>
      <c r="AK31" s="47"/>
      <c r="AL31" s="49">
        <f t="shared" ref="AL31:AL35" si="63">AJ31+5</f>
        <v>44135</v>
      </c>
      <c r="AM31" s="47"/>
      <c r="AN31" s="47"/>
      <c r="AO31" s="49">
        <f t="shared" ref="AO31:AO35" si="64">AL31+2</f>
        <v>44137</v>
      </c>
      <c r="AP31" s="47"/>
      <c r="AQ31" s="49">
        <f t="shared" ref="AQ31:AQ35" si="65">AO31+7</f>
        <v>44144</v>
      </c>
      <c r="AR31" s="47"/>
      <c r="AS31" s="47"/>
      <c r="AT31" s="47"/>
      <c r="AU31" s="47"/>
      <c r="AV31" s="47" t="s">
        <v>363</v>
      </c>
      <c r="AW31" s="47" t="s">
        <v>363</v>
      </c>
      <c r="AX31" s="49">
        <f t="shared" ref="AX31:AX35" si="66">AQ31+14</f>
        <v>44158</v>
      </c>
      <c r="AY31" s="47"/>
      <c r="AZ31" s="47"/>
      <c r="BA31" s="47"/>
      <c r="BB31" s="47"/>
      <c r="BC31" s="47"/>
      <c r="BD31" s="133"/>
    </row>
    <row r="32" spans="1:56" x14ac:dyDescent="0.5">
      <c r="A32" s="53" t="s">
        <v>123</v>
      </c>
      <c r="B32" s="53" t="s">
        <v>197</v>
      </c>
      <c r="C32" s="53" t="s">
        <v>27</v>
      </c>
      <c r="D32" s="53" t="s">
        <v>43</v>
      </c>
      <c r="E32" s="53" t="s">
        <v>49</v>
      </c>
      <c r="F32" s="53" t="s">
        <v>56</v>
      </c>
      <c r="G32" s="54">
        <v>50000</v>
      </c>
      <c r="H32" s="48"/>
      <c r="I32" s="47" t="s">
        <v>85</v>
      </c>
      <c r="J32" s="49">
        <v>43992</v>
      </c>
      <c r="K32" s="49"/>
      <c r="L32" s="49">
        <f t="shared" si="50"/>
        <v>43997</v>
      </c>
      <c r="M32" s="49"/>
      <c r="N32" s="50">
        <f t="shared" si="51"/>
        <v>44000</v>
      </c>
      <c r="O32" s="50"/>
      <c r="P32" s="50">
        <f t="shared" si="52"/>
        <v>44014</v>
      </c>
      <c r="Q32" s="51"/>
      <c r="R32" s="50">
        <f t="shared" si="53"/>
        <v>44028</v>
      </c>
      <c r="S32" s="51"/>
      <c r="T32" s="50">
        <f t="shared" si="54"/>
        <v>44042</v>
      </c>
      <c r="U32" s="51"/>
      <c r="V32" s="49">
        <f t="shared" si="55"/>
        <v>44045</v>
      </c>
      <c r="W32" s="47"/>
      <c r="X32" s="49">
        <f t="shared" si="56"/>
        <v>44075</v>
      </c>
      <c r="Y32" s="47"/>
      <c r="Z32" s="50">
        <f t="shared" si="57"/>
        <v>44089</v>
      </c>
      <c r="AA32" s="51"/>
      <c r="AB32" s="50">
        <f t="shared" si="58"/>
        <v>44103</v>
      </c>
      <c r="AC32" s="51"/>
      <c r="AD32" s="50">
        <f t="shared" si="59"/>
        <v>44110</v>
      </c>
      <c r="AE32" s="51"/>
      <c r="AF32" s="49">
        <f t="shared" si="60"/>
        <v>44124</v>
      </c>
      <c r="AG32" s="47"/>
      <c r="AH32" s="49">
        <f t="shared" si="61"/>
        <v>44115</v>
      </c>
      <c r="AI32" s="47"/>
      <c r="AJ32" s="49">
        <f t="shared" si="62"/>
        <v>44127</v>
      </c>
      <c r="AK32" s="47"/>
      <c r="AL32" s="49">
        <f t="shared" si="63"/>
        <v>44132</v>
      </c>
      <c r="AM32" s="47"/>
      <c r="AN32" s="47"/>
      <c r="AO32" s="49">
        <f t="shared" si="64"/>
        <v>44134</v>
      </c>
      <c r="AP32" s="47"/>
      <c r="AQ32" s="49">
        <f t="shared" si="65"/>
        <v>44141</v>
      </c>
      <c r="AR32" s="47"/>
      <c r="AS32" s="47"/>
      <c r="AT32" s="47"/>
      <c r="AU32" s="47"/>
      <c r="AV32" s="47" t="s">
        <v>363</v>
      </c>
      <c r="AW32" s="47" t="s">
        <v>363</v>
      </c>
      <c r="AX32" s="49">
        <f t="shared" si="66"/>
        <v>44155</v>
      </c>
      <c r="AY32" s="47"/>
      <c r="AZ32" s="47"/>
      <c r="BA32" s="47"/>
      <c r="BB32" s="47"/>
      <c r="BC32" s="47"/>
      <c r="BD32" s="133"/>
    </row>
    <row r="33" spans="1:56" x14ac:dyDescent="0.5">
      <c r="A33" s="53" t="s">
        <v>124</v>
      </c>
      <c r="B33" s="53" t="s">
        <v>198</v>
      </c>
      <c r="C33" s="53" t="s">
        <v>27</v>
      </c>
      <c r="D33" s="53" t="s">
        <v>43</v>
      </c>
      <c r="E33" s="53" t="s">
        <v>49</v>
      </c>
      <c r="F33" s="53" t="s">
        <v>56</v>
      </c>
      <c r="G33" s="54">
        <v>50000</v>
      </c>
      <c r="H33" s="48"/>
      <c r="I33" s="47" t="s">
        <v>85</v>
      </c>
      <c r="J33" s="49">
        <v>43993</v>
      </c>
      <c r="K33" s="49"/>
      <c r="L33" s="49">
        <f t="shared" si="50"/>
        <v>43998</v>
      </c>
      <c r="M33" s="49"/>
      <c r="N33" s="50">
        <f t="shared" si="51"/>
        <v>44001</v>
      </c>
      <c r="O33" s="50"/>
      <c r="P33" s="50">
        <f t="shared" si="52"/>
        <v>44015</v>
      </c>
      <c r="Q33" s="51"/>
      <c r="R33" s="50">
        <f t="shared" si="53"/>
        <v>44029</v>
      </c>
      <c r="S33" s="51"/>
      <c r="T33" s="50">
        <f t="shared" si="54"/>
        <v>44043</v>
      </c>
      <c r="U33" s="51"/>
      <c r="V33" s="49">
        <f t="shared" si="55"/>
        <v>44046</v>
      </c>
      <c r="W33" s="47"/>
      <c r="X33" s="49">
        <f t="shared" si="56"/>
        <v>44076</v>
      </c>
      <c r="Y33" s="47"/>
      <c r="Z33" s="50">
        <f t="shared" si="57"/>
        <v>44090</v>
      </c>
      <c r="AA33" s="51"/>
      <c r="AB33" s="50">
        <f t="shared" si="58"/>
        <v>44104</v>
      </c>
      <c r="AC33" s="51"/>
      <c r="AD33" s="50">
        <f t="shared" si="59"/>
        <v>44111</v>
      </c>
      <c r="AE33" s="51"/>
      <c r="AF33" s="49">
        <f t="shared" si="60"/>
        <v>44125</v>
      </c>
      <c r="AG33" s="47"/>
      <c r="AH33" s="49">
        <f t="shared" si="61"/>
        <v>44116</v>
      </c>
      <c r="AI33" s="47"/>
      <c r="AJ33" s="49">
        <f t="shared" si="62"/>
        <v>44128</v>
      </c>
      <c r="AK33" s="47"/>
      <c r="AL33" s="49">
        <f t="shared" si="63"/>
        <v>44133</v>
      </c>
      <c r="AM33" s="47"/>
      <c r="AN33" s="47"/>
      <c r="AO33" s="49">
        <f t="shared" si="64"/>
        <v>44135</v>
      </c>
      <c r="AP33" s="47"/>
      <c r="AQ33" s="49">
        <f t="shared" si="65"/>
        <v>44142</v>
      </c>
      <c r="AR33" s="47"/>
      <c r="AS33" s="47"/>
      <c r="AT33" s="47"/>
      <c r="AU33" s="47"/>
      <c r="AV33" s="47" t="s">
        <v>363</v>
      </c>
      <c r="AW33" s="47" t="s">
        <v>363</v>
      </c>
      <c r="AX33" s="49">
        <f t="shared" si="66"/>
        <v>44156</v>
      </c>
      <c r="AY33" s="47"/>
      <c r="AZ33" s="47"/>
      <c r="BA33" s="47"/>
      <c r="BB33" s="47"/>
      <c r="BC33" s="47"/>
      <c r="BD33" s="133"/>
    </row>
    <row r="34" spans="1:56" x14ac:dyDescent="0.5">
      <c r="A34" s="53" t="s">
        <v>125</v>
      </c>
      <c r="B34" s="53" t="s">
        <v>199</v>
      </c>
      <c r="C34" s="53" t="s">
        <v>27</v>
      </c>
      <c r="D34" s="53" t="s">
        <v>43</v>
      </c>
      <c r="E34" s="53" t="s">
        <v>49</v>
      </c>
      <c r="F34" s="53" t="s">
        <v>56</v>
      </c>
      <c r="G34" s="54">
        <v>210000</v>
      </c>
      <c r="H34" s="48"/>
      <c r="I34" s="47" t="s">
        <v>87</v>
      </c>
      <c r="J34" s="49">
        <v>44044</v>
      </c>
      <c r="K34" s="49"/>
      <c r="L34" s="49">
        <f t="shared" si="50"/>
        <v>44049</v>
      </c>
      <c r="M34" s="49"/>
      <c r="N34" s="50">
        <f t="shared" si="51"/>
        <v>44052</v>
      </c>
      <c r="O34" s="50"/>
      <c r="P34" s="50">
        <f t="shared" si="52"/>
        <v>44066</v>
      </c>
      <c r="Q34" s="51"/>
      <c r="R34" s="50">
        <f t="shared" si="53"/>
        <v>44080</v>
      </c>
      <c r="S34" s="51"/>
      <c r="T34" s="50">
        <f t="shared" si="54"/>
        <v>44094</v>
      </c>
      <c r="U34" s="51"/>
      <c r="V34" s="49">
        <f t="shared" si="55"/>
        <v>44097</v>
      </c>
      <c r="W34" s="47"/>
      <c r="X34" s="49">
        <f t="shared" si="56"/>
        <v>44127</v>
      </c>
      <c r="Y34" s="47"/>
      <c r="Z34" s="50">
        <f t="shared" si="57"/>
        <v>44141</v>
      </c>
      <c r="AA34" s="51"/>
      <c r="AB34" s="50">
        <f t="shared" si="58"/>
        <v>44155</v>
      </c>
      <c r="AC34" s="51"/>
      <c r="AD34" s="50">
        <f t="shared" si="59"/>
        <v>44162</v>
      </c>
      <c r="AE34" s="51"/>
      <c r="AF34" s="49">
        <f t="shared" si="60"/>
        <v>44176</v>
      </c>
      <c r="AG34" s="47"/>
      <c r="AH34" s="49">
        <f t="shared" si="61"/>
        <v>44167</v>
      </c>
      <c r="AI34" s="47"/>
      <c r="AJ34" s="49">
        <f t="shared" si="62"/>
        <v>44179</v>
      </c>
      <c r="AK34" s="47"/>
      <c r="AL34" s="49">
        <f t="shared" si="63"/>
        <v>44184</v>
      </c>
      <c r="AM34" s="47"/>
      <c r="AN34" s="47"/>
      <c r="AO34" s="49">
        <f t="shared" si="64"/>
        <v>44186</v>
      </c>
      <c r="AP34" s="47"/>
      <c r="AQ34" s="49">
        <f t="shared" si="65"/>
        <v>44193</v>
      </c>
      <c r="AR34" s="47"/>
      <c r="AS34" s="47"/>
      <c r="AT34" s="47"/>
      <c r="AU34" s="47"/>
      <c r="AV34" s="47" t="s">
        <v>363</v>
      </c>
      <c r="AW34" s="47" t="s">
        <v>363</v>
      </c>
      <c r="AX34" s="49">
        <f t="shared" si="66"/>
        <v>44207</v>
      </c>
      <c r="AY34" s="47"/>
      <c r="AZ34" s="47"/>
      <c r="BA34" s="47"/>
      <c r="BB34" s="47"/>
      <c r="BC34" s="47"/>
      <c r="BD34" s="133"/>
    </row>
    <row r="35" spans="1:56" x14ac:dyDescent="0.5">
      <c r="A35" s="53" t="s">
        <v>373</v>
      </c>
      <c r="B35" s="53" t="s">
        <v>200</v>
      </c>
      <c r="C35" s="53" t="s">
        <v>27</v>
      </c>
      <c r="D35" s="53" t="s">
        <v>43</v>
      </c>
      <c r="E35" s="53" t="s">
        <v>49</v>
      </c>
      <c r="F35" s="53" t="s">
        <v>56</v>
      </c>
      <c r="G35" s="54">
        <v>100000</v>
      </c>
      <c r="H35" s="48"/>
      <c r="I35" s="47" t="s">
        <v>86</v>
      </c>
      <c r="J35" s="49">
        <v>44044</v>
      </c>
      <c r="K35" s="49"/>
      <c r="L35" s="49">
        <f t="shared" si="50"/>
        <v>44049</v>
      </c>
      <c r="M35" s="49"/>
      <c r="N35" s="50">
        <f t="shared" si="51"/>
        <v>44052</v>
      </c>
      <c r="O35" s="50"/>
      <c r="P35" s="50">
        <f t="shared" si="52"/>
        <v>44066</v>
      </c>
      <c r="Q35" s="51"/>
      <c r="R35" s="50">
        <f t="shared" si="53"/>
        <v>44080</v>
      </c>
      <c r="S35" s="51"/>
      <c r="T35" s="50">
        <f t="shared" si="54"/>
        <v>44094</v>
      </c>
      <c r="U35" s="51"/>
      <c r="V35" s="49">
        <f t="shared" si="55"/>
        <v>44097</v>
      </c>
      <c r="W35" s="47"/>
      <c r="X35" s="49">
        <f t="shared" si="56"/>
        <v>44127</v>
      </c>
      <c r="Y35" s="47"/>
      <c r="Z35" s="50">
        <f t="shared" si="57"/>
        <v>44141</v>
      </c>
      <c r="AA35" s="51"/>
      <c r="AB35" s="50">
        <f t="shared" si="58"/>
        <v>44155</v>
      </c>
      <c r="AC35" s="51"/>
      <c r="AD35" s="50">
        <f t="shared" si="59"/>
        <v>44162</v>
      </c>
      <c r="AE35" s="51"/>
      <c r="AF35" s="49">
        <f t="shared" si="60"/>
        <v>44176</v>
      </c>
      <c r="AG35" s="47"/>
      <c r="AH35" s="49">
        <f t="shared" si="61"/>
        <v>44167</v>
      </c>
      <c r="AI35" s="47"/>
      <c r="AJ35" s="49">
        <f t="shared" si="62"/>
        <v>44179</v>
      </c>
      <c r="AK35" s="47"/>
      <c r="AL35" s="49">
        <f t="shared" si="63"/>
        <v>44184</v>
      </c>
      <c r="AM35" s="47"/>
      <c r="AN35" s="47"/>
      <c r="AO35" s="49">
        <f t="shared" si="64"/>
        <v>44186</v>
      </c>
      <c r="AP35" s="47"/>
      <c r="AQ35" s="49">
        <f t="shared" si="65"/>
        <v>44193</v>
      </c>
      <c r="AR35" s="47"/>
      <c r="AS35" s="47"/>
      <c r="AT35" s="47"/>
      <c r="AU35" s="47"/>
      <c r="AV35" s="47" t="s">
        <v>363</v>
      </c>
      <c r="AW35" s="47" t="s">
        <v>363</v>
      </c>
      <c r="AX35" s="49">
        <f t="shared" si="66"/>
        <v>44207</v>
      </c>
      <c r="AY35" s="47"/>
      <c r="AZ35" s="47"/>
      <c r="BA35" s="47"/>
      <c r="BB35" s="47"/>
      <c r="BC35" s="47"/>
      <c r="BD35" s="133"/>
    </row>
    <row r="36" spans="1:56" x14ac:dyDescent="0.5">
      <c r="A36" s="53" t="s">
        <v>427</v>
      </c>
      <c r="B36" s="53" t="s">
        <v>374</v>
      </c>
      <c r="C36" s="53" t="s">
        <v>25</v>
      </c>
      <c r="D36" s="53" t="s">
        <v>40</v>
      </c>
      <c r="E36" s="53" t="s">
        <v>49</v>
      </c>
      <c r="F36" s="53" t="s">
        <v>56</v>
      </c>
      <c r="G36" s="54">
        <v>75000</v>
      </c>
      <c r="H36" s="48"/>
      <c r="I36" s="47" t="s">
        <v>86</v>
      </c>
      <c r="J36" s="49">
        <v>43987</v>
      </c>
      <c r="K36" s="49"/>
      <c r="L36" s="49">
        <f t="shared" ref="L36" si="67">J36+5</f>
        <v>43992</v>
      </c>
      <c r="M36" s="49"/>
      <c r="N36" s="50">
        <f t="shared" ref="N36" si="68">L36+3</f>
        <v>43995</v>
      </c>
      <c r="O36" s="50"/>
      <c r="P36" s="50">
        <f t="shared" ref="P36" si="69">N36+14</f>
        <v>44009</v>
      </c>
      <c r="Q36" s="51"/>
      <c r="R36" s="50">
        <f t="shared" ref="R36" si="70">P36+14</f>
        <v>44023</v>
      </c>
      <c r="S36" s="51"/>
      <c r="T36" s="50">
        <f t="shared" ref="T36" si="71">R36+14</f>
        <v>44037</v>
      </c>
      <c r="U36" s="51"/>
      <c r="V36" s="49">
        <f t="shared" ref="V36" si="72">T36+3</f>
        <v>44040</v>
      </c>
      <c r="W36" s="47"/>
      <c r="X36" s="49">
        <f t="shared" ref="X36" si="73">V36+30</f>
        <v>44070</v>
      </c>
      <c r="Y36" s="47"/>
      <c r="Z36" s="50">
        <f t="shared" ref="Z36" si="74">X36+14</f>
        <v>44084</v>
      </c>
      <c r="AA36" s="51"/>
      <c r="AB36" s="50">
        <f t="shared" ref="AB36" si="75">Z36+14</f>
        <v>44098</v>
      </c>
      <c r="AC36" s="51"/>
      <c r="AD36" s="50">
        <f t="shared" ref="AD36" si="76">AB36+7</f>
        <v>44105</v>
      </c>
      <c r="AE36" s="51"/>
      <c r="AF36" s="49">
        <f t="shared" ref="AF36" si="77">AD36+14</f>
        <v>44119</v>
      </c>
      <c r="AG36" s="47"/>
      <c r="AH36" s="49">
        <f t="shared" ref="AH36" si="78">AD36+5</f>
        <v>44110</v>
      </c>
      <c r="AI36" s="47"/>
      <c r="AJ36" s="49">
        <f t="shared" ref="AJ36" si="79">AF36+3</f>
        <v>44122</v>
      </c>
      <c r="AK36" s="47"/>
      <c r="AL36" s="49">
        <f t="shared" ref="AL36" si="80">AJ36+5</f>
        <v>44127</v>
      </c>
      <c r="AM36" s="47"/>
      <c r="AN36" s="47"/>
      <c r="AO36" s="49">
        <f t="shared" ref="AO36" si="81">AL36+2</f>
        <v>44129</v>
      </c>
      <c r="AP36" s="47"/>
      <c r="AQ36" s="49">
        <f t="shared" ref="AQ36" si="82">AO36+7</f>
        <v>44136</v>
      </c>
      <c r="AR36" s="47"/>
      <c r="AS36" s="47"/>
      <c r="AT36" s="47"/>
      <c r="AU36" s="47"/>
      <c r="AV36" s="47" t="s">
        <v>363</v>
      </c>
      <c r="AW36" s="47" t="s">
        <v>363</v>
      </c>
      <c r="AX36" s="49">
        <f t="shared" ref="AX36" si="83">AQ36+14</f>
        <v>44150</v>
      </c>
      <c r="AY36" s="47"/>
      <c r="AZ36" s="47"/>
      <c r="BA36" s="47"/>
      <c r="BB36" s="47"/>
      <c r="BC36" s="47"/>
      <c r="BD36" s="133"/>
    </row>
    <row r="37" spans="1:56" x14ac:dyDescent="0.5">
      <c r="A37" s="53" t="s">
        <v>157</v>
      </c>
      <c r="B37" s="53" t="s">
        <v>158</v>
      </c>
      <c r="C37" s="53" t="s">
        <v>26</v>
      </c>
      <c r="D37" s="53" t="s">
        <v>43</v>
      </c>
      <c r="E37" s="53" t="s">
        <v>50</v>
      </c>
      <c r="F37" s="53" t="s">
        <v>56</v>
      </c>
      <c r="G37" s="54">
        <v>45000</v>
      </c>
      <c r="H37" s="48"/>
      <c r="I37" s="47" t="s">
        <v>85</v>
      </c>
      <c r="J37" s="49">
        <v>43983</v>
      </c>
      <c r="K37" s="49"/>
      <c r="L37" s="49">
        <f t="shared" ref="L37" si="84">J37+5</f>
        <v>43988</v>
      </c>
      <c r="M37" s="49"/>
      <c r="N37" s="50">
        <f t="shared" ref="N37" si="85">L37+3</f>
        <v>43991</v>
      </c>
      <c r="O37" s="50"/>
      <c r="P37" s="50">
        <f t="shared" ref="P37" si="86">N37+14</f>
        <v>44005</v>
      </c>
      <c r="Q37" s="51"/>
      <c r="R37" s="50">
        <f t="shared" ref="R37" si="87">P37+14</f>
        <v>44019</v>
      </c>
      <c r="S37" s="51"/>
      <c r="T37" s="50">
        <f t="shared" ref="T37" si="88">R37+14</f>
        <v>44033</v>
      </c>
      <c r="U37" s="51"/>
      <c r="V37" s="49">
        <f t="shared" ref="V37" si="89">T37+3</f>
        <v>44036</v>
      </c>
      <c r="W37" s="47"/>
      <c r="X37" s="49">
        <f>V37+14</f>
        <v>44050</v>
      </c>
      <c r="Y37" s="47"/>
      <c r="Z37" s="50" t="s">
        <v>363</v>
      </c>
      <c r="AA37" s="50" t="s">
        <v>363</v>
      </c>
      <c r="AB37" s="50" t="s">
        <v>363</v>
      </c>
      <c r="AC37" s="50" t="s">
        <v>363</v>
      </c>
      <c r="AD37" s="50" t="s">
        <v>363</v>
      </c>
      <c r="AE37" s="50" t="s">
        <v>363</v>
      </c>
      <c r="AF37" s="49">
        <f>AH37+14</f>
        <v>44078</v>
      </c>
      <c r="AG37" s="47"/>
      <c r="AH37" s="49">
        <f>X37+14</f>
        <v>44064</v>
      </c>
      <c r="AI37" s="47"/>
      <c r="AJ37" s="49">
        <f t="shared" ref="AJ37" si="90">AF37+3</f>
        <v>44081</v>
      </c>
      <c r="AK37" s="47"/>
      <c r="AL37" s="49">
        <f t="shared" ref="AL37" si="91">AJ37+5</f>
        <v>44086</v>
      </c>
      <c r="AM37" s="47"/>
      <c r="AN37" s="47"/>
      <c r="AO37" s="49">
        <f t="shared" ref="AO37" si="92">AL37+2</f>
        <v>44088</v>
      </c>
      <c r="AP37" s="47"/>
      <c r="AQ37" s="49">
        <f t="shared" ref="AQ37" si="93">AO37+7</f>
        <v>44095</v>
      </c>
      <c r="AR37" s="47"/>
      <c r="AS37" s="47"/>
      <c r="AT37" s="47"/>
      <c r="AU37" s="47"/>
      <c r="AV37" s="47" t="s">
        <v>363</v>
      </c>
      <c r="AW37" s="47" t="s">
        <v>363</v>
      </c>
      <c r="AX37" s="49">
        <f t="shared" ref="AX37" si="94">AQ37+14</f>
        <v>44109</v>
      </c>
      <c r="AY37" s="47"/>
      <c r="AZ37" s="47"/>
      <c r="BA37" s="47"/>
      <c r="BB37" s="47"/>
      <c r="BC37" s="47"/>
      <c r="BD37" s="133"/>
    </row>
    <row r="38" spans="1:56" x14ac:dyDescent="0.5">
      <c r="A38" s="53" t="s">
        <v>163</v>
      </c>
      <c r="B38" s="53" t="s">
        <v>164</v>
      </c>
      <c r="C38" s="53" t="s">
        <v>26</v>
      </c>
      <c r="D38" s="53" t="s">
        <v>43</v>
      </c>
      <c r="E38" s="53" t="s">
        <v>49</v>
      </c>
      <c r="F38" s="53" t="s">
        <v>56</v>
      </c>
      <c r="G38" s="54">
        <v>100000</v>
      </c>
      <c r="H38" s="48"/>
      <c r="I38" s="47" t="s">
        <v>86</v>
      </c>
      <c r="J38" s="49">
        <v>43936</v>
      </c>
      <c r="K38" s="49"/>
      <c r="L38" s="49">
        <f>J38+5</f>
        <v>43941</v>
      </c>
      <c r="M38" s="49"/>
      <c r="N38" s="50">
        <f>L38+3</f>
        <v>43944</v>
      </c>
      <c r="O38" s="50"/>
      <c r="P38" s="50">
        <f>N38+14</f>
        <v>43958</v>
      </c>
      <c r="Q38" s="51"/>
      <c r="R38" s="50">
        <f>P38+14</f>
        <v>43972</v>
      </c>
      <c r="S38" s="51"/>
      <c r="T38" s="50">
        <f>R38+14</f>
        <v>43986</v>
      </c>
      <c r="U38" s="51"/>
      <c r="V38" s="49">
        <f>T38+3</f>
        <v>43989</v>
      </c>
      <c r="W38" s="47"/>
      <c r="X38" s="49">
        <f>V38+30</f>
        <v>44019</v>
      </c>
      <c r="Y38" s="47"/>
      <c r="Z38" s="50">
        <f>X38+14</f>
        <v>44033</v>
      </c>
      <c r="AA38" s="51"/>
      <c r="AB38" s="50">
        <f>Z38+14</f>
        <v>44047</v>
      </c>
      <c r="AC38" s="51"/>
      <c r="AD38" s="50">
        <f>AB38+7</f>
        <v>44054</v>
      </c>
      <c r="AE38" s="51"/>
      <c r="AF38" s="49">
        <f>AD38+14</f>
        <v>44068</v>
      </c>
      <c r="AG38" s="47"/>
      <c r="AH38" s="49">
        <f>AD38+5</f>
        <v>44059</v>
      </c>
      <c r="AI38" s="47"/>
      <c r="AJ38" s="49">
        <f>AF38+3</f>
        <v>44071</v>
      </c>
      <c r="AK38" s="47"/>
      <c r="AL38" s="49">
        <f>AJ38+5</f>
        <v>44076</v>
      </c>
      <c r="AM38" s="47"/>
      <c r="AN38" s="47"/>
      <c r="AO38" s="49">
        <f>AL38+2</f>
        <v>44078</v>
      </c>
      <c r="AP38" s="47"/>
      <c r="AQ38" s="49">
        <f>AO38+7</f>
        <v>44085</v>
      </c>
      <c r="AR38" s="47"/>
      <c r="AS38" s="47"/>
      <c r="AT38" s="47"/>
      <c r="AU38" s="47"/>
      <c r="AV38" s="47" t="s">
        <v>363</v>
      </c>
      <c r="AW38" s="47" t="s">
        <v>363</v>
      </c>
      <c r="AX38" s="49">
        <f>AQ38+14</f>
        <v>44099</v>
      </c>
      <c r="AY38" s="47"/>
      <c r="AZ38" s="47"/>
      <c r="BA38" s="47"/>
      <c r="BB38" s="47"/>
      <c r="BC38" s="47"/>
      <c r="BD38" s="133"/>
    </row>
    <row r="39" spans="1:56" x14ac:dyDescent="0.5">
      <c r="A39" s="53" t="s">
        <v>201</v>
      </c>
      <c r="B39" s="53" t="s">
        <v>234</v>
      </c>
      <c r="C39" s="53" t="s">
        <v>26</v>
      </c>
      <c r="D39" s="53" t="s">
        <v>43</v>
      </c>
      <c r="E39" s="53" t="s">
        <v>50</v>
      </c>
      <c r="F39" s="53" t="s">
        <v>56</v>
      </c>
      <c r="G39" s="54">
        <v>30000</v>
      </c>
      <c r="H39" s="48"/>
      <c r="I39" s="47" t="s">
        <v>85</v>
      </c>
      <c r="J39" s="49">
        <v>43992</v>
      </c>
      <c r="K39" s="49"/>
      <c r="L39" s="49">
        <f t="shared" ref="L39" si="95">J39+5</f>
        <v>43997</v>
      </c>
      <c r="M39" s="49"/>
      <c r="N39" s="50">
        <f t="shared" ref="N39" si="96">L39+3</f>
        <v>44000</v>
      </c>
      <c r="O39" s="50"/>
      <c r="P39" s="50">
        <f t="shared" ref="P39" si="97">N39+14</f>
        <v>44014</v>
      </c>
      <c r="Q39" s="51"/>
      <c r="R39" s="50">
        <f t="shared" ref="R39" si="98">P39+14</f>
        <v>44028</v>
      </c>
      <c r="S39" s="51"/>
      <c r="T39" s="50">
        <f t="shared" ref="T39" si="99">R39+14</f>
        <v>44042</v>
      </c>
      <c r="U39" s="51"/>
      <c r="V39" s="49">
        <f t="shared" ref="V39" si="100">T39+3</f>
        <v>44045</v>
      </c>
      <c r="W39" s="47"/>
      <c r="X39" s="49">
        <f>V39+14</f>
        <v>44059</v>
      </c>
      <c r="Y39" s="47"/>
      <c r="Z39" s="50" t="s">
        <v>363</v>
      </c>
      <c r="AA39" s="50" t="s">
        <v>363</v>
      </c>
      <c r="AB39" s="50" t="s">
        <v>363</v>
      </c>
      <c r="AC39" s="50" t="s">
        <v>363</v>
      </c>
      <c r="AD39" s="50" t="s">
        <v>363</v>
      </c>
      <c r="AE39" s="50" t="s">
        <v>363</v>
      </c>
      <c r="AF39" s="49">
        <f>AH39+14</f>
        <v>44087</v>
      </c>
      <c r="AG39" s="47"/>
      <c r="AH39" s="49">
        <f>X39+14</f>
        <v>44073</v>
      </c>
      <c r="AI39" s="47"/>
      <c r="AJ39" s="49">
        <f t="shared" ref="AJ39" si="101">AF39+3</f>
        <v>44090</v>
      </c>
      <c r="AK39" s="47"/>
      <c r="AL39" s="49">
        <f t="shared" ref="AL39" si="102">AJ39+5</f>
        <v>44095</v>
      </c>
      <c r="AM39" s="47"/>
      <c r="AN39" s="47"/>
      <c r="AO39" s="49">
        <f t="shared" ref="AO39" si="103">AL39+2</f>
        <v>44097</v>
      </c>
      <c r="AP39" s="47"/>
      <c r="AQ39" s="49">
        <f t="shared" ref="AQ39" si="104">AO39+7</f>
        <v>44104</v>
      </c>
      <c r="AR39" s="47"/>
      <c r="AS39" s="47"/>
      <c r="AT39" s="47"/>
      <c r="AU39" s="47"/>
      <c r="AV39" s="47" t="s">
        <v>363</v>
      </c>
      <c r="AW39" s="47" t="s">
        <v>363</v>
      </c>
      <c r="AX39" s="49">
        <f t="shared" ref="AX39" si="105">AQ39+14</f>
        <v>44118</v>
      </c>
      <c r="AY39" s="47"/>
      <c r="AZ39" s="47"/>
      <c r="BA39" s="47"/>
      <c r="BB39" s="47"/>
      <c r="BC39" s="47"/>
      <c r="BD39" s="133"/>
    </row>
    <row r="40" spans="1:56" x14ac:dyDescent="0.5">
      <c r="A40" s="53" t="s">
        <v>165</v>
      </c>
      <c r="B40" s="53" t="s">
        <v>166</v>
      </c>
      <c r="C40" s="53" t="s">
        <v>26</v>
      </c>
      <c r="D40" s="53" t="s">
        <v>43</v>
      </c>
      <c r="E40" s="53" t="s">
        <v>96</v>
      </c>
      <c r="F40" s="53" t="s">
        <v>56</v>
      </c>
      <c r="G40" s="54">
        <v>20000</v>
      </c>
      <c r="H40" s="48"/>
      <c r="I40" s="47" t="s">
        <v>85</v>
      </c>
      <c r="J40" s="49">
        <v>43993</v>
      </c>
      <c r="K40" s="49"/>
      <c r="L40" s="49">
        <f>J40+5</f>
        <v>43998</v>
      </c>
      <c r="M40" s="49"/>
      <c r="N40" s="50">
        <f>L40+3</f>
        <v>44001</v>
      </c>
      <c r="O40" s="50"/>
      <c r="P40" s="50">
        <f>N40+14</f>
        <v>44015</v>
      </c>
      <c r="Q40" s="51"/>
      <c r="R40" s="51" t="s">
        <v>363</v>
      </c>
      <c r="S40" s="51" t="s">
        <v>363</v>
      </c>
      <c r="T40" s="51" t="s">
        <v>363</v>
      </c>
      <c r="U40" s="51" t="s">
        <v>363</v>
      </c>
      <c r="V40" s="51" t="s">
        <v>363</v>
      </c>
      <c r="W40" s="51" t="s">
        <v>363</v>
      </c>
      <c r="X40" s="51" t="s">
        <v>363</v>
      </c>
      <c r="Y40" s="51" t="s">
        <v>363</v>
      </c>
      <c r="Z40" s="50">
        <f>P40+14</f>
        <v>44029</v>
      </c>
      <c r="AA40" s="51"/>
      <c r="AB40" s="51" t="s">
        <v>363</v>
      </c>
      <c r="AC40" s="51" t="s">
        <v>363</v>
      </c>
      <c r="AD40" s="51" t="s">
        <v>363</v>
      </c>
      <c r="AE40" s="51" t="s">
        <v>363</v>
      </c>
      <c r="AF40" s="49">
        <f>AH40+5</f>
        <v>44039</v>
      </c>
      <c r="AG40" s="47"/>
      <c r="AH40" s="49">
        <f>Z40+5</f>
        <v>44034</v>
      </c>
      <c r="AI40" s="47"/>
      <c r="AJ40" s="49">
        <f>AF40+3</f>
        <v>44042</v>
      </c>
      <c r="AK40" s="47"/>
      <c r="AL40" s="49">
        <f>AJ40+5</f>
        <v>44047</v>
      </c>
      <c r="AM40" s="47"/>
      <c r="AN40" s="47"/>
      <c r="AO40" s="49">
        <f>AL40+2</f>
        <v>44049</v>
      </c>
      <c r="AP40" s="47"/>
      <c r="AQ40" s="49">
        <f>AO40+7</f>
        <v>44056</v>
      </c>
      <c r="AR40" s="47"/>
      <c r="AS40" s="47"/>
      <c r="AT40" s="47"/>
      <c r="AU40" s="47"/>
      <c r="AV40" s="47" t="s">
        <v>363</v>
      </c>
      <c r="AW40" s="47" t="s">
        <v>363</v>
      </c>
      <c r="AX40" s="49">
        <f>AQ40+14</f>
        <v>44070</v>
      </c>
      <c r="AY40" s="47"/>
      <c r="AZ40" s="47"/>
      <c r="BA40" s="47"/>
      <c r="BB40" s="47"/>
      <c r="BC40" s="47"/>
      <c r="BD40" s="133"/>
    </row>
    <row r="41" spans="1:56" x14ac:dyDescent="0.5">
      <c r="A41" s="53" t="s">
        <v>167</v>
      </c>
      <c r="B41" s="53" t="s">
        <v>168</v>
      </c>
      <c r="C41" s="53" t="s">
        <v>26</v>
      </c>
      <c r="D41" s="53" t="s">
        <v>43</v>
      </c>
      <c r="E41" s="53" t="s">
        <v>50</v>
      </c>
      <c r="F41" s="53" t="s">
        <v>56</v>
      </c>
      <c r="G41" s="54">
        <v>20000</v>
      </c>
      <c r="H41" s="48"/>
      <c r="I41" s="47" t="s">
        <v>85</v>
      </c>
      <c r="J41" s="49">
        <v>43994</v>
      </c>
      <c r="K41" s="49"/>
      <c r="L41" s="49">
        <f t="shared" ref="L41" si="106">J41+5</f>
        <v>43999</v>
      </c>
      <c r="M41" s="49"/>
      <c r="N41" s="50">
        <f t="shared" ref="N41" si="107">L41+3</f>
        <v>44002</v>
      </c>
      <c r="O41" s="50"/>
      <c r="P41" s="50">
        <f t="shared" ref="P41" si="108">N41+14</f>
        <v>44016</v>
      </c>
      <c r="Q41" s="51"/>
      <c r="R41" s="50">
        <f t="shared" ref="R41" si="109">P41+14</f>
        <v>44030</v>
      </c>
      <c r="S41" s="51"/>
      <c r="T41" s="50">
        <f t="shared" ref="T41" si="110">R41+14</f>
        <v>44044</v>
      </c>
      <c r="U41" s="51"/>
      <c r="V41" s="49">
        <f t="shared" ref="V41" si="111">T41+3</f>
        <v>44047</v>
      </c>
      <c r="W41" s="47"/>
      <c r="X41" s="49">
        <f>V41+14</f>
        <v>44061</v>
      </c>
      <c r="Y41" s="47"/>
      <c r="Z41" s="50" t="s">
        <v>363</v>
      </c>
      <c r="AA41" s="50" t="s">
        <v>363</v>
      </c>
      <c r="AB41" s="50" t="s">
        <v>363</v>
      </c>
      <c r="AC41" s="50" t="s">
        <v>363</v>
      </c>
      <c r="AD41" s="50" t="s">
        <v>363</v>
      </c>
      <c r="AE41" s="50" t="s">
        <v>363</v>
      </c>
      <c r="AF41" s="49">
        <f>AH41+14</f>
        <v>44089</v>
      </c>
      <c r="AG41" s="47"/>
      <c r="AH41" s="49">
        <f>X41+14</f>
        <v>44075</v>
      </c>
      <c r="AI41" s="47"/>
      <c r="AJ41" s="49">
        <f t="shared" ref="AJ41" si="112">AF41+3</f>
        <v>44092</v>
      </c>
      <c r="AK41" s="47"/>
      <c r="AL41" s="49">
        <f t="shared" ref="AL41" si="113">AJ41+5</f>
        <v>44097</v>
      </c>
      <c r="AM41" s="47"/>
      <c r="AN41" s="47"/>
      <c r="AO41" s="49">
        <f t="shared" ref="AO41" si="114">AL41+2</f>
        <v>44099</v>
      </c>
      <c r="AP41" s="47"/>
      <c r="AQ41" s="49">
        <f t="shared" ref="AQ41" si="115">AO41+7</f>
        <v>44106</v>
      </c>
      <c r="AR41" s="47"/>
      <c r="AS41" s="47"/>
      <c r="AT41" s="47"/>
      <c r="AU41" s="47"/>
      <c r="AV41" s="47" t="s">
        <v>363</v>
      </c>
      <c r="AW41" s="47" t="s">
        <v>363</v>
      </c>
      <c r="AX41" s="49">
        <f t="shared" ref="AX41" si="116">AQ41+14</f>
        <v>44120</v>
      </c>
      <c r="AY41" s="47"/>
      <c r="AZ41" s="47"/>
      <c r="BA41" s="47"/>
      <c r="BB41" s="47"/>
      <c r="BC41" s="47"/>
      <c r="BD41" s="133"/>
    </row>
    <row r="42" spans="1:56" x14ac:dyDescent="0.5">
      <c r="A42" s="53" t="s">
        <v>170</v>
      </c>
      <c r="B42" s="53" t="s">
        <v>171</v>
      </c>
      <c r="C42" s="53" t="s">
        <v>26</v>
      </c>
      <c r="D42" s="53" t="s">
        <v>43</v>
      </c>
      <c r="E42" s="53" t="s">
        <v>49</v>
      </c>
      <c r="F42" s="53" t="s">
        <v>56</v>
      </c>
      <c r="G42" s="54">
        <v>250000</v>
      </c>
      <c r="H42" s="48"/>
      <c r="I42" s="47" t="s">
        <v>87</v>
      </c>
      <c r="J42" s="49">
        <v>43995</v>
      </c>
      <c r="K42" s="49"/>
      <c r="L42" s="49">
        <f>J42+5</f>
        <v>44000</v>
      </c>
      <c r="M42" s="49"/>
      <c r="N42" s="50">
        <f>L42+3</f>
        <v>44003</v>
      </c>
      <c r="O42" s="50"/>
      <c r="P42" s="50">
        <f>N42+14</f>
        <v>44017</v>
      </c>
      <c r="Q42" s="51"/>
      <c r="R42" s="50">
        <f>P42+14</f>
        <v>44031</v>
      </c>
      <c r="S42" s="51"/>
      <c r="T42" s="50">
        <f>R42+14</f>
        <v>44045</v>
      </c>
      <c r="U42" s="51"/>
      <c r="V42" s="49">
        <f>T42+3</f>
        <v>44048</v>
      </c>
      <c r="W42" s="47"/>
      <c r="X42" s="49">
        <f>V42+30</f>
        <v>44078</v>
      </c>
      <c r="Y42" s="47"/>
      <c r="Z42" s="50">
        <f>X42+14</f>
        <v>44092</v>
      </c>
      <c r="AA42" s="51"/>
      <c r="AB42" s="50">
        <f>Z42+14</f>
        <v>44106</v>
      </c>
      <c r="AC42" s="51"/>
      <c r="AD42" s="50">
        <f>AB42+7</f>
        <v>44113</v>
      </c>
      <c r="AE42" s="51"/>
      <c r="AF42" s="49">
        <f>AD42+14</f>
        <v>44127</v>
      </c>
      <c r="AG42" s="47"/>
      <c r="AH42" s="49">
        <f>AD42+5</f>
        <v>44118</v>
      </c>
      <c r="AI42" s="47"/>
      <c r="AJ42" s="49">
        <f>AF42+3</f>
        <v>44130</v>
      </c>
      <c r="AK42" s="47"/>
      <c r="AL42" s="49">
        <f>AJ42+5</f>
        <v>44135</v>
      </c>
      <c r="AM42" s="47"/>
      <c r="AN42" s="47"/>
      <c r="AO42" s="49">
        <f>AL42+2</f>
        <v>44137</v>
      </c>
      <c r="AP42" s="47"/>
      <c r="AQ42" s="49">
        <f>AO42+7</f>
        <v>44144</v>
      </c>
      <c r="AR42" s="47"/>
      <c r="AS42" s="47"/>
      <c r="AT42" s="47"/>
      <c r="AU42" s="47"/>
      <c r="AV42" s="47" t="s">
        <v>363</v>
      </c>
      <c r="AW42" s="47" t="s">
        <v>363</v>
      </c>
      <c r="AX42" s="49">
        <f>AQ42+14</f>
        <v>44158</v>
      </c>
      <c r="AY42" s="47"/>
      <c r="AZ42" s="47"/>
      <c r="BA42" s="47"/>
      <c r="BB42" s="47"/>
      <c r="BC42" s="47"/>
      <c r="BD42" s="133"/>
    </row>
    <row r="43" spans="1:56" x14ac:dyDescent="0.5">
      <c r="A43" s="53" t="s">
        <v>172</v>
      </c>
      <c r="B43" s="53" t="s">
        <v>340</v>
      </c>
      <c r="C43" s="53" t="s">
        <v>27</v>
      </c>
      <c r="D43" s="53" t="s">
        <v>43</v>
      </c>
      <c r="E43" s="53" t="s">
        <v>96</v>
      </c>
      <c r="F43" s="53" t="s">
        <v>56</v>
      </c>
      <c r="G43" s="54">
        <v>25000</v>
      </c>
      <c r="H43" s="48"/>
      <c r="I43" s="47" t="s">
        <v>85</v>
      </c>
      <c r="J43" s="49">
        <v>43853</v>
      </c>
      <c r="K43" s="49"/>
      <c r="L43" s="49">
        <f>J43+5</f>
        <v>43858</v>
      </c>
      <c r="M43" s="49"/>
      <c r="N43" s="50">
        <f>L43+3</f>
        <v>43861</v>
      </c>
      <c r="O43" s="50"/>
      <c r="P43" s="50">
        <f>N43+14</f>
        <v>43875</v>
      </c>
      <c r="Q43" s="51"/>
      <c r="R43" s="51" t="s">
        <v>363</v>
      </c>
      <c r="S43" s="51" t="s">
        <v>363</v>
      </c>
      <c r="T43" s="51" t="s">
        <v>363</v>
      </c>
      <c r="U43" s="51" t="s">
        <v>363</v>
      </c>
      <c r="V43" s="51" t="s">
        <v>363</v>
      </c>
      <c r="W43" s="51" t="s">
        <v>363</v>
      </c>
      <c r="X43" s="51" t="s">
        <v>363</v>
      </c>
      <c r="Y43" s="51" t="s">
        <v>363</v>
      </c>
      <c r="Z43" s="50">
        <f>P43+14</f>
        <v>43889</v>
      </c>
      <c r="AA43" s="51"/>
      <c r="AB43" s="51" t="s">
        <v>363</v>
      </c>
      <c r="AC43" s="51" t="s">
        <v>363</v>
      </c>
      <c r="AD43" s="51" t="s">
        <v>363</v>
      </c>
      <c r="AE43" s="51" t="s">
        <v>363</v>
      </c>
      <c r="AF43" s="49">
        <f>AH43+5</f>
        <v>43899</v>
      </c>
      <c r="AG43" s="47"/>
      <c r="AH43" s="49">
        <f>Z43+5</f>
        <v>43894</v>
      </c>
      <c r="AI43" s="47"/>
      <c r="AJ43" s="49">
        <f>AF43+3</f>
        <v>43902</v>
      </c>
      <c r="AK43" s="47"/>
      <c r="AL43" s="49">
        <f>AJ43+5</f>
        <v>43907</v>
      </c>
      <c r="AM43" s="47"/>
      <c r="AN43" s="47"/>
      <c r="AO43" s="49">
        <f>AL43+2</f>
        <v>43909</v>
      </c>
      <c r="AP43" s="47"/>
      <c r="AQ43" s="49">
        <f>AO43+7</f>
        <v>43916</v>
      </c>
      <c r="AR43" s="47"/>
      <c r="AS43" s="47"/>
      <c r="AT43" s="47"/>
      <c r="AU43" s="47"/>
      <c r="AV43" s="47" t="s">
        <v>363</v>
      </c>
      <c r="AW43" s="47" t="s">
        <v>363</v>
      </c>
      <c r="AX43" s="49">
        <f>AQ43+14</f>
        <v>43930</v>
      </c>
      <c r="AY43" s="47"/>
      <c r="AZ43" s="47"/>
      <c r="BA43" s="47"/>
      <c r="BB43" s="47"/>
      <c r="BC43" s="47"/>
      <c r="BD43" s="133"/>
    </row>
    <row r="44" spans="1:56" x14ac:dyDescent="0.5">
      <c r="A44" s="53" t="s">
        <v>175</v>
      </c>
      <c r="B44" s="53" t="s">
        <v>178</v>
      </c>
      <c r="C44" s="53" t="s">
        <v>26</v>
      </c>
      <c r="D44" s="53" t="s">
        <v>43</v>
      </c>
      <c r="E44" s="53" t="s">
        <v>49</v>
      </c>
      <c r="F44" s="53" t="s">
        <v>56</v>
      </c>
      <c r="G44" s="54">
        <v>60000</v>
      </c>
      <c r="H44" s="48"/>
      <c r="I44" s="47" t="s">
        <v>86</v>
      </c>
      <c r="J44" s="49">
        <v>43992</v>
      </c>
      <c r="K44" s="49"/>
      <c r="L44" s="49">
        <f>J44+5</f>
        <v>43997</v>
      </c>
      <c r="M44" s="49"/>
      <c r="N44" s="50">
        <f>L44+3</f>
        <v>44000</v>
      </c>
      <c r="O44" s="50"/>
      <c r="P44" s="50">
        <f>N44+14</f>
        <v>44014</v>
      </c>
      <c r="Q44" s="51"/>
      <c r="R44" s="50">
        <f>P44+14</f>
        <v>44028</v>
      </c>
      <c r="S44" s="51"/>
      <c r="T44" s="50">
        <f>R44+14</f>
        <v>44042</v>
      </c>
      <c r="U44" s="51"/>
      <c r="V44" s="49">
        <f>T44+3</f>
        <v>44045</v>
      </c>
      <c r="W44" s="47"/>
      <c r="X44" s="49">
        <f>V44+30</f>
        <v>44075</v>
      </c>
      <c r="Y44" s="47"/>
      <c r="Z44" s="50">
        <f>X44+14</f>
        <v>44089</v>
      </c>
      <c r="AA44" s="51"/>
      <c r="AB44" s="50">
        <f>Z44+14</f>
        <v>44103</v>
      </c>
      <c r="AC44" s="51"/>
      <c r="AD44" s="50">
        <f>AB44+7</f>
        <v>44110</v>
      </c>
      <c r="AE44" s="51"/>
      <c r="AF44" s="49">
        <f>AD44+14</f>
        <v>44124</v>
      </c>
      <c r="AG44" s="47"/>
      <c r="AH44" s="49">
        <f>AD44+5</f>
        <v>44115</v>
      </c>
      <c r="AI44" s="47"/>
      <c r="AJ44" s="49">
        <f>AF44+3</f>
        <v>44127</v>
      </c>
      <c r="AK44" s="47"/>
      <c r="AL44" s="49">
        <f>AJ44+5</f>
        <v>44132</v>
      </c>
      <c r="AM44" s="47"/>
      <c r="AN44" s="47"/>
      <c r="AO44" s="49">
        <f>AL44+2</f>
        <v>44134</v>
      </c>
      <c r="AP44" s="47"/>
      <c r="AQ44" s="49">
        <f>AO44+7</f>
        <v>44141</v>
      </c>
      <c r="AR44" s="47"/>
      <c r="AS44" s="47"/>
      <c r="AT44" s="47"/>
      <c r="AU44" s="47"/>
      <c r="AV44" s="47" t="s">
        <v>363</v>
      </c>
      <c r="AW44" s="47" t="s">
        <v>363</v>
      </c>
      <c r="AX44" s="49">
        <f>AQ44+14</f>
        <v>44155</v>
      </c>
      <c r="AY44" s="47"/>
      <c r="AZ44" s="47"/>
      <c r="BA44" s="47"/>
      <c r="BB44" s="47"/>
      <c r="BC44" s="47"/>
      <c r="BD44" s="133"/>
    </row>
    <row r="45" spans="1:56" x14ac:dyDescent="0.5">
      <c r="A45" s="53" t="s">
        <v>176</v>
      </c>
      <c r="B45" s="53" t="s">
        <v>179</v>
      </c>
      <c r="C45" s="53" t="s">
        <v>26</v>
      </c>
      <c r="D45" s="53" t="s">
        <v>43</v>
      </c>
      <c r="E45" s="53" t="s">
        <v>50</v>
      </c>
      <c r="F45" s="53" t="s">
        <v>56</v>
      </c>
      <c r="G45" s="54">
        <v>22000</v>
      </c>
      <c r="H45" s="48"/>
      <c r="I45" s="47" t="s">
        <v>85</v>
      </c>
      <c r="J45" s="49">
        <v>44044</v>
      </c>
      <c r="K45" s="49"/>
      <c r="L45" s="49">
        <f t="shared" ref="L45" si="117">J45+5</f>
        <v>44049</v>
      </c>
      <c r="M45" s="49"/>
      <c r="N45" s="50">
        <f t="shared" ref="N45" si="118">L45+3</f>
        <v>44052</v>
      </c>
      <c r="O45" s="50"/>
      <c r="P45" s="50">
        <f t="shared" ref="P45" si="119">N45+14</f>
        <v>44066</v>
      </c>
      <c r="Q45" s="51"/>
      <c r="R45" s="50">
        <f t="shared" ref="R45" si="120">P45+14</f>
        <v>44080</v>
      </c>
      <c r="S45" s="51"/>
      <c r="T45" s="50">
        <f t="shared" ref="T45" si="121">R45+14</f>
        <v>44094</v>
      </c>
      <c r="U45" s="51"/>
      <c r="V45" s="49">
        <f t="shared" ref="V45" si="122">T45+3</f>
        <v>44097</v>
      </c>
      <c r="W45" s="47"/>
      <c r="X45" s="49">
        <f>V45+14</f>
        <v>44111</v>
      </c>
      <c r="Y45" s="47"/>
      <c r="Z45" s="50" t="s">
        <v>363</v>
      </c>
      <c r="AA45" s="50" t="s">
        <v>363</v>
      </c>
      <c r="AB45" s="50" t="s">
        <v>363</v>
      </c>
      <c r="AC45" s="50" t="s">
        <v>363</v>
      </c>
      <c r="AD45" s="50" t="s">
        <v>363</v>
      </c>
      <c r="AE45" s="50" t="s">
        <v>363</v>
      </c>
      <c r="AF45" s="49">
        <f>AH45+14</f>
        <v>44139</v>
      </c>
      <c r="AG45" s="47"/>
      <c r="AH45" s="49">
        <f>X45+14</f>
        <v>44125</v>
      </c>
      <c r="AI45" s="47"/>
      <c r="AJ45" s="49">
        <f t="shared" ref="AJ45" si="123">AF45+3</f>
        <v>44142</v>
      </c>
      <c r="AK45" s="47"/>
      <c r="AL45" s="49">
        <f t="shared" ref="AL45" si="124">AJ45+5</f>
        <v>44147</v>
      </c>
      <c r="AM45" s="47"/>
      <c r="AN45" s="47"/>
      <c r="AO45" s="49">
        <f t="shared" ref="AO45" si="125">AL45+2</f>
        <v>44149</v>
      </c>
      <c r="AP45" s="47"/>
      <c r="AQ45" s="49">
        <f t="shared" ref="AQ45" si="126">AO45+7</f>
        <v>44156</v>
      </c>
      <c r="AR45" s="47"/>
      <c r="AS45" s="47"/>
      <c r="AT45" s="47"/>
      <c r="AU45" s="47"/>
      <c r="AV45" s="47" t="s">
        <v>363</v>
      </c>
      <c r="AW45" s="47" t="s">
        <v>363</v>
      </c>
      <c r="AX45" s="49">
        <f t="shared" ref="AX45" si="127">AQ45+14</f>
        <v>44170</v>
      </c>
      <c r="AY45" s="47"/>
      <c r="AZ45" s="47"/>
      <c r="BA45" s="47"/>
      <c r="BB45" s="47"/>
      <c r="BC45" s="47"/>
      <c r="BD45" s="133"/>
    </row>
    <row r="46" spans="1:56" x14ac:dyDescent="0.5">
      <c r="A46" s="53" t="s">
        <v>184</v>
      </c>
      <c r="B46" s="53" t="s">
        <v>235</v>
      </c>
      <c r="C46" s="53" t="s">
        <v>26</v>
      </c>
      <c r="D46" s="53" t="s">
        <v>43</v>
      </c>
      <c r="E46" s="53" t="s">
        <v>96</v>
      </c>
      <c r="F46" s="53" t="s">
        <v>56</v>
      </c>
      <c r="G46" s="54">
        <v>42000</v>
      </c>
      <c r="H46" s="48"/>
      <c r="I46" s="47" t="s">
        <v>85</v>
      </c>
      <c r="J46" s="49">
        <v>44005</v>
      </c>
      <c r="K46" s="49"/>
      <c r="L46" s="49">
        <f>J46+5</f>
        <v>44010</v>
      </c>
      <c r="M46" s="49"/>
      <c r="N46" s="50">
        <f>L46+3</f>
        <v>44013</v>
      </c>
      <c r="O46" s="50"/>
      <c r="P46" s="50">
        <f>N46+14</f>
        <v>44027</v>
      </c>
      <c r="Q46" s="51"/>
      <c r="R46" s="51" t="s">
        <v>363</v>
      </c>
      <c r="S46" s="51" t="s">
        <v>363</v>
      </c>
      <c r="T46" s="51" t="s">
        <v>363</v>
      </c>
      <c r="U46" s="51" t="s">
        <v>363</v>
      </c>
      <c r="V46" s="51" t="s">
        <v>363</v>
      </c>
      <c r="W46" s="51" t="s">
        <v>363</v>
      </c>
      <c r="X46" s="51" t="s">
        <v>363</v>
      </c>
      <c r="Y46" s="51" t="s">
        <v>363</v>
      </c>
      <c r="Z46" s="50">
        <f>P46+14</f>
        <v>44041</v>
      </c>
      <c r="AA46" s="51"/>
      <c r="AB46" s="51" t="s">
        <v>363</v>
      </c>
      <c r="AC46" s="51" t="s">
        <v>363</v>
      </c>
      <c r="AD46" s="51" t="s">
        <v>363</v>
      </c>
      <c r="AE46" s="51" t="s">
        <v>363</v>
      </c>
      <c r="AF46" s="49">
        <f>AH46+5</f>
        <v>44051</v>
      </c>
      <c r="AG46" s="47"/>
      <c r="AH46" s="49">
        <f>Z46+5</f>
        <v>44046</v>
      </c>
      <c r="AI46" s="47"/>
      <c r="AJ46" s="49">
        <f>AF46+3</f>
        <v>44054</v>
      </c>
      <c r="AK46" s="47"/>
      <c r="AL46" s="49">
        <f>AJ46+5</f>
        <v>44059</v>
      </c>
      <c r="AM46" s="47"/>
      <c r="AN46" s="47"/>
      <c r="AO46" s="49">
        <f>AL46+2</f>
        <v>44061</v>
      </c>
      <c r="AP46" s="47"/>
      <c r="AQ46" s="49">
        <f>AO46+7</f>
        <v>44068</v>
      </c>
      <c r="AR46" s="47"/>
      <c r="AS46" s="47"/>
      <c r="AT46" s="47"/>
      <c r="AU46" s="47"/>
      <c r="AV46" s="47" t="s">
        <v>363</v>
      </c>
      <c r="AW46" s="47" t="s">
        <v>363</v>
      </c>
      <c r="AX46" s="49">
        <f>AQ46+14</f>
        <v>44082</v>
      </c>
      <c r="AY46" s="47"/>
      <c r="AZ46" s="47"/>
      <c r="BA46" s="47"/>
      <c r="BB46" s="47"/>
      <c r="BC46" s="47"/>
      <c r="BD46" s="133"/>
    </row>
    <row r="47" spans="1:56" x14ac:dyDescent="0.5">
      <c r="A47" s="53" t="s">
        <v>186</v>
      </c>
      <c r="B47" s="53" t="s">
        <v>185</v>
      </c>
      <c r="C47" s="53" t="s">
        <v>26</v>
      </c>
      <c r="D47" s="53" t="s">
        <v>43</v>
      </c>
      <c r="E47" s="53" t="s">
        <v>50</v>
      </c>
      <c r="F47" s="53" t="s">
        <v>56</v>
      </c>
      <c r="G47" s="54">
        <v>48000</v>
      </c>
      <c r="H47" s="48"/>
      <c r="I47" s="47" t="s">
        <v>85</v>
      </c>
      <c r="J47" s="49">
        <v>44035</v>
      </c>
      <c r="K47" s="49"/>
      <c r="L47" s="49">
        <f t="shared" ref="L47" si="128">J47+5</f>
        <v>44040</v>
      </c>
      <c r="M47" s="49"/>
      <c r="N47" s="50">
        <f t="shared" ref="N47" si="129">L47+3</f>
        <v>44043</v>
      </c>
      <c r="O47" s="50"/>
      <c r="P47" s="50">
        <f t="shared" ref="P47" si="130">N47+14</f>
        <v>44057</v>
      </c>
      <c r="Q47" s="51"/>
      <c r="R47" s="50">
        <f t="shared" ref="R47" si="131">P47+14</f>
        <v>44071</v>
      </c>
      <c r="S47" s="51"/>
      <c r="T47" s="50">
        <f t="shared" ref="T47" si="132">R47+14</f>
        <v>44085</v>
      </c>
      <c r="U47" s="51"/>
      <c r="V47" s="49">
        <f t="shared" ref="V47" si="133">T47+3</f>
        <v>44088</v>
      </c>
      <c r="W47" s="47"/>
      <c r="X47" s="49">
        <f>V47+14</f>
        <v>44102</v>
      </c>
      <c r="Y47" s="47"/>
      <c r="Z47" s="50" t="s">
        <v>363</v>
      </c>
      <c r="AA47" s="50" t="s">
        <v>363</v>
      </c>
      <c r="AB47" s="50" t="s">
        <v>363</v>
      </c>
      <c r="AC47" s="50" t="s">
        <v>363</v>
      </c>
      <c r="AD47" s="50" t="s">
        <v>363</v>
      </c>
      <c r="AE47" s="50" t="s">
        <v>363</v>
      </c>
      <c r="AF47" s="49">
        <f>AH47+14</f>
        <v>44130</v>
      </c>
      <c r="AG47" s="47"/>
      <c r="AH47" s="49">
        <f>X47+14</f>
        <v>44116</v>
      </c>
      <c r="AI47" s="47"/>
      <c r="AJ47" s="49">
        <f t="shared" ref="AJ47" si="134">AF47+3</f>
        <v>44133</v>
      </c>
      <c r="AK47" s="47"/>
      <c r="AL47" s="49">
        <f t="shared" ref="AL47" si="135">AJ47+5</f>
        <v>44138</v>
      </c>
      <c r="AM47" s="47"/>
      <c r="AN47" s="47"/>
      <c r="AO47" s="49">
        <f t="shared" ref="AO47" si="136">AL47+2</f>
        <v>44140</v>
      </c>
      <c r="AP47" s="47"/>
      <c r="AQ47" s="49">
        <f t="shared" ref="AQ47" si="137">AO47+7</f>
        <v>44147</v>
      </c>
      <c r="AR47" s="47"/>
      <c r="AS47" s="47"/>
      <c r="AT47" s="47"/>
      <c r="AU47" s="47"/>
      <c r="AV47" s="47" t="s">
        <v>363</v>
      </c>
      <c r="AW47" s="47" t="s">
        <v>363</v>
      </c>
      <c r="AX47" s="49">
        <f t="shared" ref="AX47" si="138">AQ47+14</f>
        <v>44161</v>
      </c>
      <c r="AY47" s="47"/>
      <c r="AZ47" s="47"/>
      <c r="BA47" s="47"/>
      <c r="BB47" s="47"/>
      <c r="BC47" s="47"/>
      <c r="BD47" s="133"/>
    </row>
    <row r="48" spans="1:56" x14ac:dyDescent="0.5">
      <c r="A48" s="53" t="s">
        <v>174</v>
      </c>
      <c r="B48" s="53" t="s">
        <v>177</v>
      </c>
      <c r="C48" s="53" t="s">
        <v>26</v>
      </c>
      <c r="D48" s="53" t="s">
        <v>43</v>
      </c>
      <c r="E48" s="53" t="s">
        <v>96</v>
      </c>
      <c r="F48" s="53" t="s">
        <v>56</v>
      </c>
      <c r="G48" s="54">
        <v>10000</v>
      </c>
      <c r="H48" s="48"/>
      <c r="I48" s="47" t="s">
        <v>84</v>
      </c>
      <c r="J48" s="49">
        <v>43961</v>
      </c>
      <c r="K48" s="49"/>
      <c r="L48" s="49">
        <f>J48+5</f>
        <v>43966</v>
      </c>
      <c r="M48" s="49"/>
      <c r="N48" s="50">
        <f>L48+3</f>
        <v>43969</v>
      </c>
      <c r="O48" s="50"/>
      <c r="P48" s="50">
        <f>N48+14</f>
        <v>43983</v>
      </c>
      <c r="Q48" s="51"/>
      <c r="R48" s="51" t="s">
        <v>363</v>
      </c>
      <c r="S48" s="51" t="s">
        <v>363</v>
      </c>
      <c r="T48" s="51" t="s">
        <v>363</v>
      </c>
      <c r="U48" s="51" t="s">
        <v>363</v>
      </c>
      <c r="V48" s="51" t="s">
        <v>363</v>
      </c>
      <c r="W48" s="51" t="s">
        <v>363</v>
      </c>
      <c r="X48" s="51" t="s">
        <v>363</v>
      </c>
      <c r="Y48" s="51" t="s">
        <v>363</v>
      </c>
      <c r="Z48" s="50">
        <f>P48+14</f>
        <v>43997</v>
      </c>
      <c r="AA48" s="51"/>
      <c r="AB48" s="51" t="s">
        <v>363</v>
      </c>
      <c r="AC48" s="51" t="s">
        <v>363</v>
      </c>
      <c r="AD48" s="51" t="s">
        <v>363</v>
      </c>
      <c r="AE48" s="51" t="s">
        <v>363</v>
      </c>
      <c r="AF48" s="49">
        <f>AH48+5</f>
        <v>44007</v>
      </c>
      <c r="AG48" s="47"/>
      <c r="AH48" s="49">
        <f>Z48+5</f>
        <v>44002</v>
      </c>
      <c r="AI48" s="47"/>
      <c r="AJ48" s="49">
        <f>AF48+3</f>
        <v>44010</v>
      </c>
      <c r="AK48" s="47"/>
      <c r="AL48" s="49">
        <f>AJ48+5</f>
        <v>44015</v>
      </c>
      <c r="AM48" s="47"/>
      <c r="AN48" s="47"/>
      <c r="AO48" s="49">
        <f>AL48+2</f>
        <v>44017</v>
      </c>
      <c r="AP48" s="47"/>
      <c r="AQ48" s="49">
        <f>AO48+7</f>
        <v>44024</v>
      </c>
      <c r="AR48" s="47"/>
      <c r="AS48" s="47"/>
      <c r="AT48" s="47"/>
      <c r="AU48" s="47"/>
      <c r="AV48" s="47" t="s">
        <v>363</v>
      </c>
      <c r="AW48" s="47" t="s">
        <v>363</v>
      </c>
      <c r="AX48" s="49">
        <f>AQ48+14</f>
        <v>44038</v>
      </c>
      <c r="AY48" s="47"/>
      <c r="AZ48" s="47"/>
      <c r="BA48" s="47"/>
      <c r="BB48" s="47"/>
      <c r="BC48" s="47"/>
      <c r="BD48" s="133"/>
    </row>
    <row r="49" spans="1:56" x14ac:dyDescent="0.5">
      <c r="A49" s="53" t="s">
        <v>218</v>
      </c>
      <c r="B49" s="53" t="s">
        <v>202</v>
      </c>
      <c r="C49" s="53" t="s">
        <v>27</v>
      </c>
      <c r="D49" s="53" t="s">
        <v>43</v>
      </c>
      <c r="E49" s="53" t="s">
        <v>96</v>
      </c>
      <c r="F49" s="53"/>
      <c r="G49" s="54">
        <v>60000</v>
      </c>
      <c r="H49" s="48">
        <v>50000</v>
      </c>
      <c r="I49" s="47" t="s">
        <v>86</v>
      </c>
      <c r="J49" s="49">
        <v>43862</v>
      </c>
      <c r="K49" s="49">
        <v>43873</v>
      </c>
      <c r="L49" s="49">
        <f>J49+5</f>
        <v>43867</v>
      </c>
      <c r="M49" s="49">
        <v>43873</v>
      </c>
      <c r="N49" s="50">
        <f>L49+3</f>
        <v>43870</v>
      </c>
      <c r="O49" s="49">
        <v>43873</v>
      </c>
      <c r="P49" s="50">
        <f>N49+14</f>
        <v>43884</v>
      </c>
      <c r="Q49" s="47"/>
      <c r="R49" s="51" t="s">
        <v>363</v>
      </c>
      <c r="S49" s="51" t="s">
        <v>363</v>
      </c>
      <c r="T49" s="51" t="s">
        <v>363</v>
      </c>
      <c r="U49" s="51" t="s">
        <v>363</v>
      </c>
      <c r="V49" s="51" t="s">
        <v>363</v>
      </c>
      <c r="W49" s="51" t="s">
        <v>363</v>
      </c>
      <c r="X49" s="51" t="s">
        <v>363</v>
      </c>
      <c r="Y49" s="51" t="s">
        <v>363</v>
      </c>
      <c r="Z49" s="50">
        <f>P49+14</f>
        <v>43898</v>
      </c>
      <c r="AA49" s="51"/>
      <c r="AB49" s="51" t="s">
        <v>363</v>
      </c>
      <c r="AC49" s="51" t="s">
        <v>363</v>
      </c>
      <c r="AD49" s="51" t="s">
        <v>363</v>
      </c>
      <c r="AE49" s="51" t="s">
        <v>363</v>
      </c>
      <c r="AF49" s="49">
        <f>AH49+5</f>
        <v>43908</v>
      </c>
      <c r="AG49" s="47"/>
      <c r="AH49" s="49">
        <f>Z49+5</f>
        <v>43903</v>
      </c>
      <c r="AI49" s="47"/>
      <c r="AJ49" s="49">
        <f>AF49+3</f>
        <v>43911</v>
      </c>
      <c r="AK49" s="47"/>
      <c r="AL49" s="49">
        <f>AJ49+5</f>
        <v>43916</v>
      </c>
      <c r="AM49" s="47"/>
      <c r="AN49" s="47"/>
      <c r="AO49" s="49">
        <f>AL49+2</f>
        <v>43918</v>
      </c>
      <c r="AP49" s="47"/>
      <c r="AQ49" s="49">
        <f>AO49+7</f>
        <v>43925</v>
      </c>
      <c r="AR49" s="49">
        <v>43914</v>
      </c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133"/>
    </row>
    <row r="50" spans="1:56" x14ac:dyDescent="0.5">
      <c r="A50" s="53" t="s">
        <v>224</v>
      </c>
      <c r="B50" s="53" t="s">
        <v>285</v>
      </c>
      <c r="C50" s="53" t="s">
        <v>27</v>
      </c>
      <c r="D50" s="53" t="s">
        <v>43</v>
      </c>
      <c r="E50" s="53" t="s">
        <v>96</v>
      </c>
      <c r="F50" s="53"/>
      <c r="G50" s="54">
        <v>25000</v>
      </c>
      <c r="H50" s="48"/>
      <c r="I50" s="47" t="s">
        <v>85</v>
      </c>
      <c r="J50" s="49">
        <v>44009</v>
      </c>
      <c r="K50" s="49"/>
      <c r="L50" s="49">
        <f t="shared" ref="L50:L61" si="139">J50+5</f>
        <v>44014</v>
      </c>
      <c r="M50" s="49"/>
      <c r="N50" s="50">
        <f t="shared" ref="N50:N61" si="140">L50+3</f>
        <v>44017</v>
      </c>
      <c r="O50" s="50"/>
      <c r="P50" s="50">
        <f t="shared" ref="P50:P61" si="141">N50+14</f>
        <v>44031</v>
      </c>
      <c r="Q50" s="51"/>
      <c r="R50" s="51" t="s">
        <v>363</v>
      </c>
      <c r="S50" s="51" t="s">
        <v>363</v>
      </c>
      <c r="T50" s="51" t="s">
        <v>363</v>
      </c>
      <c r="U50" s="51" t="s">
        <v>363</v>
      </c>
      <c r="V50" s="51" t="s">
        <v>363</v>
      </c>
      <c r="W50" s="51" t="s">
        <v>363</v>
      </c>
      <c r="X50" s="51" t="s">
        <v>363</v>
      </c>
      <c r="Y50" s="51" t="s">
        <v>363</v>
      </c>
      <c r="Z50" s="50">
        <f t="shared" ref="Z50:Z61" si="142">P50+14</f>
        <v>44045</v>
      </c>
      <c r="AA50" s="51"/>
      <c r="AB50" s="51" t="s">
        <v>363</v>
      </c>
      <c r="AC50" s="51" t="s">
        <v>363</v>
      </c>
      <c r="AD50" s="51" t="s">
        <v>363</v>
      </c>
      <c r="AE50" s="51" t="s">
        <v>363</v>
      </c>
      <c r="AF50" s="49">
        <f t="shared" ref="AF50:AF61" si="143">AH50+5</f>
        <v>44055</v>
      </c>
      <c r="AG50" s="47"/>
      <c r="AH50" s="49">
        <f t="shared" ref="AH50:AH61" si="144">Z50+5</f>
        <v>44050</v>
      </c>
      <c r="AI50" s="47"/>
      <c r="AJ50" s="49">
        <f t="shared" ref="AJ50:AJ61" si="145">AF50+3</f>
        <v>44058</v>
      </c>
      <c r="AK50" s="47"/>
      <c r="AL50" s="49">
        <f t="shared" ref="AL50:AL61" si="146">AJ50+5</f>
        <v>44063</v>
      </c>
      <c r="AM50" s="47"/>
      <c r="AN50" s="47"/>
      <c r="AO50" s="49">
        <f t="shared" ref="AO50:AO61" si="147">AL50+2</f>
        <v>44065</v>
      </c>
      <c r="AP50" s="47"/>
      <c r="AQ50" s="49">
        <f t="shared" ref="AQ50:AQ61" si="148">AO50+7</f>
        <v>44072</v>
      </c>
      <c r="AR50" s="47"/>
      <c r="AS50" s="47"/>
      <c r="AT50" s="47"/>
      <c r="AU50" s="47"/>
      <c r="AV50" s="47" t="s">
        <v>363</v>
      </c>
      <c r="AW50" s="47" t="s">
        <v>363</v>
      </c>
      <c r="AX50" s="49">
        <f t="shared" ref="AX50:AX61" si="149">AQ50+14</f>
        <v>44086</v>
      </c>
      <c r="AY50" s="47"/>
      <c r="AZ50" s="47"/>
      <c r="BA50" s="47"/>
      <c r="BB50" s="47"/>
      <c r="BC50" s="47"/>
      <c r="BD50" s="133"/>
    </row>
    <row r="51" spans="1:56" x14ac:dyDescent="0.5">
      <c r="A51" s="53" t="s">
        <v>225</v>
      </c>
      <c r="B51" s="53" t="s">
        <v>286</v>
      </c>
      <c r="C51" s="53" t="s">
        <v>27</v>
      </c>
      <c r="D51" s="53" t="s">
        <v>43</v>
      </c>
      <c r="E51" s="53" t="s">
        <v>96</v>
      </c>
      <c r="F51" s="53"/>
      <c r="G51" s="54">
        <v>28000</v>
      </c>
      <c r="H51" s="48"/>
      <c r="I51" s="47" t="s">
        <v>85</v>
      </c>
      <c r="J51" s="49">
        <v>44010</v>
      </c>
      <c r="K51" s="49"/>
      <c r="L51" s="49">
        <f t="shared" si="139"/>
        <v>44015</v>
      </c>
      <c r="M51" s="49"/>
      <c r="N51" s="50">
        <f t="shared" si="140"/>
        <v>44018</v>
      </c>
      <c r="O51" s="50"/>
      <c r="P51" s="50">
        <f t="shared" si="141"/>
        <v>44032</v>
      </c>
      <c r="Q51" s="51"/>
      <c r="R51" s="51" t="s">
        <v>363</v>
      </c>
      <c r="S51" s="51" t="s">
        <v>363</v>
      </c>
      <c r="T51" s="51" t="s">
        <v>363</v>
      </c>
      <c r="U51" s="51" t="s">
        <v>363</v>
      </c>
      <c r="V51" s="51" t="s">
        <v>363</v>
      </c>
      <c r="W51" s="51" t="s">
        <v>363</v>
      </c>
      <c r="X51" s="51" t="s">
        <v>363</v>
      </c>
      <c r="Y51" s="51" t="s">
        <v>363</v>
      </c>
      <c r="Z51" s="50">
        <f t="shared" si="142"/>
        <v>44046</v>
      </c>
      <c r="AA51" s="51"/>
      <c r="AB51" s="51" t="s">
        <v>363</v>
      </c>
      <c r="AC51" s="51" t="s">
        <v>363</v>
      </c>
      <c r="AD51" s="51" t="s">
        <v>363</v>
      </c>
      <c r="AE51" s="51" t="s">
        <v>363</v>
      </c>
      <c r="AF51" s="49">
        <f t="shared" si="143"/>
        <v>44056</v>
      </c>
      <c r="AG51" s="47"/>
      <c r="AH51" s="49">
        <f t="shared" si="144"/>
        <v>44051</v>
      </c>
      <c r="AI51" s="47"/>
      <c r="AJ51" s="49">
        <f t="shared" si="145"/>
        <v>44059</v>
      </c>
      <c r="AK51" s="47"/>
      <c r="AL51" s="49">
        <f t="shared" si="146"/>
        <v>44064</v>
      </c>
      <c r="AM51" s="47"/>
      <c r="AN51" s="47"/>
      <c r="AO51" s="49">
        <f t="shared" si="147"/>
        <v>44066</v>
      </c>
      <c r="AP51" s="47"/>
      <c r="AQ51" s="49">
        <f t="shared" si="148"/>
        <v>44073</v>
      </c>
      <c r="AR51" s="47"/>
      <c r="AS51" s="47"/>
      <c r="AT51" s="47"/>
      <c r="AU51" s="47"/>
      <c r="AV51" s="47" t="s">
        <v>363</v>
      </c>
      <c r="AW51" s="47" t="s">
        <v>363</v>
      </c>
      <c r="AX51" s="49">
        <f t="shared" si="149"/>
        <v>44087</v>
      </c>
      <c r="AY51" s="47"/>
      <c r="AZ51" s="47"/>
      <c r="BA51" s="47"/>
      <c r="BB51" s="47"/>
      <c r="BC51" s="47"/>
      <c r="BD51" s="133"/>
    </row>
    <row r="52" spans="1:56" x14ac:dyDescent="0.5">
      <c r="A52" s="53" t="s">
        <v>226</v>
      </c>
      <c r="B52" s="53" t="s">
        <v>287</v>
      </c>
      <c r="C52" s="53" t="s">
        <v>27</v>
      </c>
      <c r="D52" s="53" t="s">
        <v>43</v>
      </c>
      <c r="E52" s="53" t="s">
        <v>96</v>
      </c>
      <c r="F52" s="53"/>
      <c r="G52" s="54">
        <v>40000</v>
      </c>
      <c r="H52" s="48"/>
      <c r="I52" s="47" t="s">
        <v>85</v>
      </c>
      <c r="J52" s="49">
        <v>44011</v>
      </c>
      <c r="K52" s="49"/>
      <c r="L52" s="49">
        <f t="shared" si="139"/>
        <v>44016</v>
      </c>
      <c r="M52" s="49"/>
      <c r="N52" s="50">
        <f t="shared" si="140"/>
        <v>44019</v>
      </c>
      <c r="O52" s="50"/>
      <c r="P52" s="50">
        <f t="shared" si="141"/>
        <v>44033</v>
      </c>
      <c r="Q52" s="51"/>
      <c r="R52" s="51" t="s">
        <v>363</v>
      </c>
      <c r="S52" s="51" t="s">
        <v>363</v>
      </c>
      <c r="T52" s="51" t="s">
        <v>363</v>
      </c>
      <c r="U52" s="51" t="s">
        <v>363</v>
      </c>
      <c r="V52" s="51" t="s">
        <v>363</v>
      </c>
      <c r="W52" s="51" t="s">
        <v>363</v>
      </c>
      <c r="X52" s="51" t="s">
        <v>363</v>
      </c>
      <c r="Y52" s="51" t="s">
        <v>363</v>
      </c>
      <c r="Z52" s="50">
        <f t="shared" si="142"/>
        <v>44047</v>
      </c>
      <c r="AA52" s="51"/>
      <c r="AB52" s="51" t="s">
        <v>363</v>
      </c>
      <c r="AC52" s="51" t="s">
        <v>363</v>
      </c>
      <c r="AD52" s="51" t="s">
        <v>363</v>
      </c>
      <c r="AE52" s="51" t="s">
        <v>363</v>
      </c>
      <c r="AF52" s="49">
        <f t="shared" si="143"/>
        <v>44057</v>
      </c>
      <c r="AG52" s="47"/>
      <c r="AH52" s="49">
        <f t="shared" si="144"/>
        <v>44052</v>
      </c>
      <c r="AI52" s="47"/>
      <c r="AJ52" s="49">
        <f t="shared" si="145"/>
        <v>44060</v>
      </c>
      <c r="AK52" s="47"/>
      <c r="AL52" s="49">
        <f t="shared" si="146"/>
        <v>44065</v>
      </c>
      <c r="AM52" s="47"/>
      <c r="AN52" s="47"/>
      <c r="AO52" s="49">
        <f t="shared" si="147"/>
        <v>44067</v>
      </c>
      <c r="AP52" s="47"/>
      <c r="AQ52" s="49">
        <f t="shared" si="148"/>
        <v>44074</v>
      </c>
      <c r="AR52" s="47"/>
      <c r="AS52" s="47"/>
      <c r="AT52" s="47"/>
      <c r="AU52" s="47"/>
      <c r="AV52" s="47" t="s">
        <v>363</v>
      </c>
      <c r="AW52" s="47" t="s">
        <v>363</v>
      </c>
      <c r="AX52" s="49">
        <f t="shared" si="149"/>
        <v>44088</v>
      </c>
      <c r="AY52" s="47"/>
      <c r="AZ52" s="47"/>
      <c r="BA52" s="47"/>
      <c r="BB52" s="47"/>
      <c r="BC52" s="47"/>
      <c r="BD52" s="133"/>
    </row>
    <row r="53" spans="1:56" x14ac:dyDescent="0.5">
      <c r="A53" s="53" t="s">
        <v>227</v>
      </c>
      <c r="B53" s="53" t="s">
        <v>288</v>
      </c>
      <c r="C53" s="53" t="s">
        <v>27</v>
      </c>
      <c r="D53" s="53" t="s">
        <v>43</v>
      </c>
      <c r="E53" s="53" t="s">
        <v>96</v>
      </c>
      <c r="F53" s="53"/>
      <c r="G53" s="54">
        <v>46000</v>
      </c>
      <c r="H53" s="48"/>
      <c r="I53" s="47" t="s">
        <v>85</v>
      </c>
      <c r="J53" s="49">
        <v>44013</v>
      </c>
      <c r="K53" s="49"/>
      <c r="L53" s="49">
        <f t="shared" si="139"/>
        <v>44018</v>
      </c>
      <c r="M53" s="49"/>
      <c r="N53" s="50">
        <f t="shared" si="140"/>
        <v>44021</v>
      </c>
      <c r="O53" s="50"/>
      <c r="P53" s="50">
        <f t="shared" si="141"/>
        <v>44035</v>
      </c>
      <c r="Q53" s="51"/>
      <c r="R53" s="51" t="s">
        <v>363</v>
      </c>
      <c r="S53" s="51" t="s">
        <v>363</v>
      </c>
      <c r="T53" s="51" t="s">
        <v>363</v>
      </c>
      <c r="U53" s="51" t="s">
        <v>363</v>
      </c>
      <c r="V53" s="51" t="s">
        <v>363</v>
      </c>
      <c r="W53" s="51" t="s">
        <v>363</v>
      </c>
      <c r="X53" s="51" t="s">
        <v>363</v>
      </c>
      <c r="Y53" s="51" t="s">
        <v>363</v>
      </c>
      <c r="Z53" s="50">
        <f t="shared" si="142"/>
        <v>44049</v>
      </c>
      <c r="AA53" s="51"/>
      <c r="AB53" s="51" t="s">
        <v>363</v>
      </c>
      <c r="AC53" s="51" t="s">
        <v>363</v>
      </c>
      <c r="AD53" s="51" t="s">
        <v>363</v>
      </c>
      <c r="AE53" s="51" t="s">
        <v>363</v>
      </c>
      <c r="AF53" s="49">
        <f t="shared" si="143"/>
        <v>44059</v>
      </c>
      <c r="AG53" s="47"/>
      <c r="AH53" s="49">
        <f t="shared" si="144"/>
        <v>44054</v>
      </c>
      <c r="AI53" s="47"/>
      <c r="AJ53" s="49">
        <f t="shared" si="145"/>
        <v>44062</v>
      </c>
      <c r="AK53" s="47"/>
      <c r="AL53" s="49">
        <f t="shared" si="146"/>
        <v>44067</v>
      </c>
      <c r="AM53" s="47"/>
      <c r="AN53" s="47"/>
      <c r="AO53" s="49">
        <f t="shared" si="147"/>
        <v>44069</v>
      </c>
      <c r="AP53" s="47"/>
      <c r="AQ53" s="49">
        <f t="shared" si="148"/>
        <v>44076</v>
      </c>
      <c r="AR53" s="47"/>
      <c r="AS53" s="47"/>
      <c r="AT53" s="47"/>
      <c r="AU53" s="47"/>
      <c r="AV53" s="47" t="s">
        <v>363</v>
      </c>
      <c r="AW53" s="47" t="s">
        <v>363</v>
      </c>
      <c r="AX53" s="49">
        <f t="shared" si="149"/>
        <v>44090</v>
      </c>
      <c r="AY53" s="47"/>
      <c r="AZ53" s="47"/>
      <c r="BA53" s="47"/>
      <c r="BB53" s="47"/>
      <c r="BC53" s="47"/>
      <c r="BD53" s="133"/>
    </row>
    <row r="54" spans="1:56" x14ac:dyDescent="0.5">
      <c r="A54" s="53" t="s">
        <v>228</v>
      </c>
      <c r="B54" s="53" t="s">
        <v>289</v>
      </c>
      <c r="C54" s="53" t="s">
        <v>27</v>
      </c>
      <c r="D54" s="53" t="s">
        <v>43</v>
      </c>
      <c r="E54" s="53" t="s">
        <v>96</v>
      </c>
      <c r="F54" s="53"/>
      <c r="G54" s="54">
        <v>60000</v>
      </c>
      <c r="H54" s="48"/>
      <c r="I54" s="47" t="s">
        <v>86</v>
      </c>
      <c r="J54" s="49">
        <v>44105</v>
      </c>
      <c r="K54" s="49"/>
      <c r="L54" s="49">
        <f t="shared" si="139"/>
        <v>44110</v>
      </c>
      <c r="M54" s="49"/>
      <c r="N54" s="50">
        <f t="shared" si="140"/>
        <v>44113</v>
      </c>
      <c r="O54" s="50"/>
      <c r="P54" s="50">
        <f t="shared" si="141"/>
        <v>44127</v>
      </c>
      <c r="Q54" s="51"/>
      <c r="R54" s="51" t="s">
        <v>363</v>
      </c>
      <c r="S54" s="51" t="s">
        <v>363</v>
      </c>
      <c r="T54" s="51" t="s">
        <v>363</v>
      </c>
      <c r="U54" s="51" t="s">
        <v>363</v>
      </c>
      <c r="V54" s="51" t="s">
        <v>363</v>
      </c>
      <c r="W54" s="51" t="s">
        <v>363</v>
      </c>
      <c r="X54" s="51" t="s">
        <v>363</v>
      </c>
      <c r="Y54" s="51" t="s">
        <v>363</v>
      </c>
      <c r="Z54" s="50">
        <f t="shared" si="142"/>
        <v>44141</v>
      </c>
      <c r="AA54" s="51"/>
      <c r="AB54" s="51" t="s">
        <v>363</v>
      </c>
      <c r="AC54" s="51" t="s">
        <v>363</v>
      </c>
      <c r="AD54" s="51" t="s">
        <v>363</v>
      </c>
      <c r="AE54" s="51" t="s">
        <v>363</v>
      </c>
      <c r="AF54" s="49">
        <f t="shared" si="143"/>
        <v>44151</v>
      </c>
      <c r="AG54" s="47"/>
      <c r="AH54" s="49">
        <f t="shared" si="144"/>
        <v>44146</v>
      </c>
      <c r="AI54" s="47"/>
      <c r="AJ54" s="49">
        <f t="shared" si="145"/>
        <v>44154</v>
      </c>
      <c r="AK54" s="47"/>
      <c r="AL54" s="49">
        <f t="shared" si="146"/>
        <v>44159</v>
      </c>
      <c r="AM54" s="47"/>
      <c r="AN54" s="47"/>
      <c r="AO54" s="49">
        <f t="shared" si="147"/>
        <v>44161</v>
      </c>
      <c r="AP54" s="47"/>
      <c r="AQ54" s="49">
        <f t="shared" si="148"/>
        <v>44168</v>
      </c>
      <c r="AR54" s="47"/>
      <c r="AS54" s="47"/>
      <c r="AT54" s="47"/>
      <c r="AU54" s="47"/>
      <c r="AV54" s="47" t="s">
        <v>363</v>
      </c>
      <c r="AW54" s="47" t="s">
        <v>363</v>
      </c>
      <c r="AX54" s="49">
        <f t="shared" si="149"/>
        <v>44182</v>
      </c>
      <c r="AY54" s="47"/>
      <c r="AZ54" s="47"/>
      <c r="BA54" s="47"/>
      <c r="BB54" s="47"/>
      <c r="BC54" s="47"/>
      <c r="BD54" s="133"/>
    </row>
    <row r="55" spans="1:56" ht="15" customHeight="1" x14ac:dyDescent="0.5">
      <c r="A55" s="53" t="s">
        <v>240</v>
      </c>
      <c r="B55" s="53" t="s">
        <v>248</v>
      </c>
      <c r="C55" s="53" t="s">
        <v>27</v>
      </c>
      <c r="D55" s="53" t="s">
        <v>43</v>
      </c>
      <c r="E55" s="53" t="s">
        <v>96</v>
      </c>
      <c r="F55" s="53"/>
      <c r="G55" s="54">
        <v>60000</v>
      </c>
      <c r="H55" s="48"/>
      <c r="I55" s="47" t="s">
        <v>86</v>
      </c>
      <c r="J55" s="49">
        <v>43983</v>
      </c>
      <c r="K55" s="49"/>
      <c r="L55" s="49">
        <f t="shared" si="139"/>
        <v>43988</v>
      </c>
      <c r="M55" s="49"/>
      <c r="N55" s="50">
        <f t="shared" si="140"/>
        <v>43991</v>
      </c>
      <c r="O55" s="50"/>
      <c r="P55" s="50">
        <f t="shared" si="141"/>
        <v>44005</v>
      </c>
      <c r="Q55" s="51"/>
      <c r="R55" s="51" t="s">
        <v>363</v>
      </c>
      <c r="S55" s="51" t="s">
        <v>363</v>
      </c>
      <c r="T55" s="51" t="s">
        <v>363</v>
      </c>
      <c r="U55" s="51" t="s">
        <v>363</v>
      </c>
      <c r="V55" s="51" t="s">
        <v>363</v>
      </c>
      <c r="W55" s="51" t="s">
        <v>363</v>
      </c>
      <c r="X55" s="51" t="s">
        <v>363</v>
      </c>
      <c r="Y55" s="51" t="s">
        <v>363</v>
      </c>
      <c r="Z55" s="50">
        <f t="shared" si="142"/>
        <v>44019</v>
      </c>
      <c r="AA55" s="51"/>
      <c r="AB55" s="51" t="s">
        <v>363</v>
      </c>
      <c r="AC55" s="51" t="s">
        <v>363</v>
      </c>
      <c r="AD55" s="51" t="s">
        <v>363</v>
      </c>
      <c r="AE55" s="51" t="s">
        <v>363</v>
      </c>
      <c r="AF55" s="49">
        <f t="shared" si="143"/>
        <v>44029</v>
      </c>
      <c r="AG55" s="47"/>
      <c r="AH55" s="49">
        <f t="shared" si="144"/>
        <v>44024</v>
      </c>
      <c r="AI55" s="47"/>
      <c r="AJ55" s="49">
        <f t="shared" si="145"/>
        <v>44032</v>
      </c>
      <c r="AK55" s="47"/>
      <c r="AL55" s="49">
        <f t="shared" si="146"/>
        <v>44037</v>
      </c>
      <c r="AM55" s="47"/>
      <c r="AN55" s="47"/>
      <c r="AO55" s="49">
        <f t="shared" si="147"/>
        <v>44039</v>
      </c>
      <c r="AP55" s="47"/>
      <c r="AQ55" s="49">
        <f t="shared" si="148"/>
        <v>44046</v>
      </c>
      <c r="AR55" s="47"/>
      <c r="AS55" s="47"/>
      <c r="AT55" s="47"/>
      <c r="AU55" s="47"/>
      <c r="AV55" s="47" t="s">
        <v>363</v>
      </c>
      <c r="AW55" s="47" t="s">
        <v>363</v>
      </c>
      <c r="AX55" s="49">
        <f t="shared" si="149"/>
        <v>44060</v>
      </c>
      <c r="AY55" s="47"/>
      <c r="AZ55" s="47"/>
      <c r="BA55" s="47"/>
      <c r="BB55" s="47"/>
      <c r="BC55" s="47"/>
      <c r="BD55" s="133"/>
    </row>
    <row r="56" spans="1:56" ht="15" customHeight="1" x14ac:dyDescent="0.5">
      <c r="A56" s="53" t="s">
        <v>236</v>
      </c>
      <c r="B56" s="53" t="s">
        <v>249</v>
      </c>
      <c r="C56" s="53" t="s">
        <v>27</v>
      </c>
      <c r="D56" s="53" t="s">
        <v>43</v>
      </c>
      <c r="E56" s="53" t="s">
        <v>96</v>
      </c>
      <c r="F56" s="53"/>
      <c r="G56" s="54">
        <v>50000</v>
      </c>
      <c r="H56" s="48"/>
      <c r="I56" s="47" t="s">
        <v>85</v>
      </c>
      <c r="J56" s="49">
        <v>43984</v>
      </c>
      <c r="K56" s="49"/>
      <c r="L56" s="49">
        <f t="shared" si="139"/>
        <v>43989</v>
      </c>
      <c r="M56" s="49"/>
      <c r="N56" s="50">
        <f t="shared" si="140"/>
        <v>43992</v>
      </c>
      <c r="O56" s="50"/>
      <c r="P56" s="50">
        <f t="shared" si="141"/>
        <v>44006</v>
      </c>
      <c r="Q56" s="51"/>
      <c r="R56" s="51" t="s">
        <v>363</v>
      </c>
      <c r="S56" s="51" t="s">
        <v>363</v>
      </c>
      <c r="T56" s="51" t="s">
        <v>363</v>
      </c>
      <c r="U56" s="51" t="s">
        <v>363</v>
      </c>
      <c r="V56" s="51" t="s">
        <v>363</v>
      </c>
      <c r="W56" s="51" t="s">
        <v>363</v>
      </c>
      <c r="X56" s="51" t="s">
        <v>363</v>
      </c>
      <c r="Y56" s="51" t="s">
        <v>363</v>
      </c>
      <c r="Z56" s="50">
        <f t="shared" si="142"/>
        <v>44020</v>
      </c>
      <c r="AA56" s="51"/>
      <c r="AB56" s="51" t="s">
        <v>363</v>
      </c>
      <c r="AC56" s="51" t="s">
        <v>363</v>
      </c>
      <c r="AD56" s="51" t="s">
        <v>363</v>
      </c>
      <c r="AE56" s="51" t="s">
        <v>363</v>
      </c>
      <c r="AF56" s="49">
        <f t="shared" si="143"/>
        <v>44030</v>
      </c>
      <c r="AG56" s="47"/>
      <c r="AH56" s="49">
        <f t="shared" si="144"/>
        <v>44025</v>
      </c>
      <c r="AI56" s="47"/>
      <c r="AJ56" s="49">
        <f t="shared" si="145"/>
        <v>44033</v>
      </c>
      <c r="AK56" s="47"/>
      <c r="AL56" s="49">
        <f t="shared" si="146"/>
        <v>44038</v>
      </c>
      <c r="AM56" s="47"/>
      <c r="AN56" s="47"/>
      <c r="AO56" s="49">
        <f t="shared" si="147"/>
        <v>44040</v>
      </c>
      <c r="AP56" s="47"/>
      <c r="AQ56" s="49">
        <f t="shared" si="148"/>
        <v>44047</v>
      </c>
      <c r="AR56" s="47"/>
      <c r="AS56" s="47"/>
      <c r="AT56" s="47"/>
      <c r="AU56" s="47"/>
      <c r="AV56" s="47" t="s">
        <v>363</v>
      </c>
      <c r="AW56" s="47" t="s">
        <v>363</v>
      </c>
      <c r="AX56" s="49">
        <f t="shared" si="149"/>
        <v>44061</v>
      </c>
      <c r="AY56" s="47"/>
      <c r="AZ56" s="47"/>
      <c r="BA56" s="47"/>
      <c r="BB56" s="47"/>
      <c r="BC56" s="47"/>
      <c r="BD56" s="133"/>
    </row>
    <row r="57" spans="1:56" x14ac:dyDescent="0.5">
      <c r="A57" s="53" t="s">
        <v>237</v>
      </c>
      <c r="B57" s="53" t="s">
        <v>250</v>
      </c>
      <c r="C57" s="53" t="s">
        <v>27</v>
      </c>
      <c r="D57" s="53" t="s">
        <v>43</v>
      </c>
      <c r="E57" s="53" t="s">
        <v>96</v>
      </c>
      <c r="F57" s="53"/>
      <c r="G57" s="54">
        <v>10000</v>
      </c>
      <c r="H57" s="48"/>
      <c r="I57" s="47" t="s">
        <v>84</v>
      </c>
      <c r="J57" s="49">
        <v>43985</v>
      </c>
      <c r="K57" s="49"/>
      <c r="L57" s="49">
        <f t="shared" si="139"/>
        <v>43990</v>
      </c>
      <c r="M57" s="49"/>
      <c r="N57" s="50">
        <f t="shared" si="140"/>
        <v>43993</v>
      </c>
      <c r="O57" s="50"/>
      <c r="P57" s="50">
        <f t="shared" si="141"/>
        <v>44007</v>
      </c>
      <c r="Q57" s="51"/>
      <c r="R57" s="51" t="s">
        <v>363</v>
      </c>
      <c r="S57" s="51" t="s">
        <v>363</v>
      </c>
      <c r="T57" s="51" t="s">
        <v>363</v>
      </c>
      <c r="U57" s="51" t="s">
        <v>363</v>
      </c>
      <c r="V57" s="51" t="s">
        <v>363</v>
      </c>
      <c r="W57" s="51" t="s">
        <v>363</v>
      </c>
      <c r="X57" s="51" t="s">
        <v>363</v>
      </c>
      <c r="Y57" s="51" t="s">
        <v>363</v>
      </c>
      <c r="Z57" s="50">
        <f t="shared" si="142"/>
        <v>44021</v>
      </c>
      <c r="AA57" s="51"/>
      <c r="AB57" s="51" t="s">
        <v>363</v>
      </c>
      <c r="AC57" s="51" t="s">
        <v>363</v>
      </c>
      <c r="AD57" s="51" t="s">
        <v>363</v>
      </c>
      <c r="AE57" s="51" t="s">
        <v>363</v>
      </c>
      <c r="AF57" s="49">
        <f t="shared" si="143"/>
        <v>44031</v>
      </c>
      <c r="AG57" s="47"/>
      <c r="AH57" s="49">
        <f t="shared" si="144"/>
        <v>44026</v>
      </c>
      <c r="AI57" s="47"/>
      <c r="AJ57" s="49">
        <f t="shared" si="145"/>
        <v>44034</v>
      </c>
      <c r="AK57" s="47"/>
      <c r="AL57" s="49">
        <f t="shared" si="146"/>
        <v>44039</v>
      </c>
      <c r="AM57" s="47"/>
      <c r="AN57" s="47"/>
      <c r="AO57" s="49">
        <f t="shared" si="147"/>
        <v>44041</v>
      </c>
      <c r="AP57" s="47"/>
      <c r="AQ57" s="49">
        <f t="shared" si="148"/>
        <v>44048</v>
      </c>
      <c r="AR57" s="47"/>
      <c r="AS57" s="47"/>
      <c r="AT57" s="47"/>
      <c r="AU57" s="47"/>
      <c r="AV57" s="47" t="s">
        <v>363</v>
      </c>
      <c r="AW57" s="47" t="s">
        <v>363</v>
      </c>
      <c r="AX57" s="49">
        <f t="shared" si="149"/>
        <v>44062</v>
      </c>
      <c r="AY57" s="47"/>
      <c r="AZ57" s="47"/>
      <c r="BA57" s="47"/>
      <c r="BB57" s="47"/>
      <c r="BC57" s="47"/>
      <c r="BD57" s="133"/>
    </row>
    <row r="58" spans="1:56" x14ac:dyDescent="0.5">
      <c r="A58" s="53" t="s">
        <v>238</v>
      </c>
      <c r="B58" s="53" t="s">
        <v>251</v>
      </c>
      <c r="C58" s="53" t="s">
        <v>27</v>
      </c>
      <c r="D58" s="53" t="s">
        <v>43</v>
      </c>
      <c r="E58" s="53" t="s">
        <v>96</v>
      </c>
      <c r="F58" s="53"/>
      <c r="G58" s="54">
        <v>30000</v>
      </c>
      <c r="H58" s="48"/>
      <c r="I58" s="47" t="s">
        <v>85</v>
      </c>
      <c r="J58" s="49">
        <v>43986</v>
      </c>
      <c r="K58" s="49"/>
      <c r="L58" s="49">
        <f t="shared" si="139"/>
        <v>43991</v>
      </c>
      <c r="M58" s="49"/>
      <c r="N58" s="50">
        <f t="shared" si="140"/>
        <v>43994</v>
      </c>
      <c r="O58" s="50"/>
      <c r="P58" s="50">
        <f t="shared" si="141"/>
        <v>44008</v>
      </c>
      <c r="Q58" s="51"/>
      <c r="R58" s="51" t="s">
        <v>363</v>
      </c>
      <c r="S58" s="51" t="s">
        <v>363</v>
      </c>
      <c r="T58" s="51" t="s">
        <v>363</v>
      </c>
      <c r="U58" s="51" t="s">
        <v>363</v>
      </c>
      <c r="V58" s="51" t="s">
        <v>363</v>
      </c>
      <c r="W58" s="51" t="s">
        <v>363</v>
      </c>
      <c r="X58" s="51" t="s">
        <v>363</v>
      </c>
      <c r="Y58" s="51" t="s">
        <v>363</v>
      </c>
      <c r="Z58" s="50">
        <f t="shared" si="142"/>
        <v>44022</v>
      </c>
      <c r="AA58" s="51"/>
      <c r="AB58" s="51" t="s">
        <v>363</v>
      </c>
      <c r="AC58" s="51" t="s">
        <v>363</v>
      </c>
      <c r="AD58" s="51" t="s">
        <v>363</v>
      </c>
      <c r="AE58" s="51" t="s">
        <v>363</v>
      </c>
      <c r="AF58" s="49">
        <f t="shared" si="143"/>
        <v>44032</v>
      </c>
      <c r="AG58" s="47"/>
      <c r="AH58" s="49">
        <f t="shared" si="144"/>
        <v>44027</v>
      </c>
      <c r="AI58" s="47"/>
      <c r="AJ58" s="49">
        <f t="shared" si="145"/>
        <v>44035</v>
      </c>
      <c r="AK58" s="47"/>
      <c r="AL58" s="49">
        <f t="shared" si="146"/>
        <v>44040</v>
      </c>
      <c r="AM58" s="47"/>
      <c r="AN58" s="47"/>
      <c r="AO58" s="49">
        <f t="shared" si="147"/>
        <v>44042</v>
      </c>
      <c r="AP58" s="47"/>
      <c r="AQ58" s="49">
        <f t="shared" si="148"/>
        <v>44049</v>
      </c>
      <c r="AR58" s="47"/>
      <c r="AS58" s="47"/>
      <c r="AT58" s="47"/>
      <c r="AU58" s="47"/>
      <c r="AV58" s="47" t="s">
        <v>363</v>
      </c>
      <c r="AW58" s="47" t="s">
        <v>363</v>
      </c>
      <c r="AX58" s="49">
        <f t="shared" si="149"/>
        <v>44063</v>
      </c>
      <c r="AY58" s="47"/>
      <c r="AZ58" s="47"/>
      <c r="BA58" s="47"/>
      <c r="BB58" s="47"/>
      <c r="BC58" s="47"/>
      <c r="BD58" s="133"/>
    </row>
    <row r="59" spans="1:56" x14ac:dyDescent="0.5">
      <c r="A59" s="53" t="s">
        <v>239</v>
      </c>
      <c r="B59" s="53" t="s">
        <v>252</v>
      </c>
      <c r="C59" s="53" t="s">
        <v>27</v>
      </c>
      <c r="D59" s="53" t="s">
        <v>43</v>
      </c>
      <c r="E59" s="53" t="s">
        <v>96</v>
      </c>
      <c r="F59" s="53"/>
      <c r="G59" s="54">
        <v>20000</v>
      </c>
      <c r="H59" s="48"/>
      <c r="I59" s="47" t="s">
        <v>85</v>
      </c>
      <c r="J59" s="49">
        <v>43987</v>
      </c>
      <c r="K59" s="49"/>
      <c r="L59" s="49">
        <f t="shared" si="139"/>
        <v>43992</v>
      </c>
      <c r="M59" s="49"/>
      <c r="N59" s="50">
        <f t="shared" si="140"/>
        <v>43995</v>
      </c>
      <c r="O59" s="50"/>
      <c r="P59" s="50">
        <f t="shared" si="141"/>
        <v>44009</v>
      </c>
      <c r="Q59" s="51"/>
      <c r="R59" s="51" t="s">
        <v>363</v>
      </c>
      <c r="S59" s="51" t="s">
        <v>363</v>
      </c>
      <c r="T59" s="51" t="s">
        <v>363</v>
      </c>
      <c r="U59" s="51" t="s">
        <v>363</v>
      </c>
      <c r="V59" s="51" t="s">
        <v>363</v>
      </c>
      <c r="W59" s="51" t="s">
        <v>363</v>
      </c>
      <c r="X59" s="51" t="s">
        <v>363</v>
      </c>
      <c r="Y59" s="51" t="s">
        <v>363</v>
      </c>
      <c r="Z59" s="50">
        <f t="shared" si="142"/>
        <v>44023</v>
      </c>
      <c r="AA59" s="51"/>
      <c r="AB59" s="51" t="s">
        <v>363</v>
      </c>
      <c r="AC59" s="51" t="s">
        <v>363</v>
      </c>
      <c r="AD59" s="51" t="s">
        <v>363</v>
      </c>
      <c r="AE59" s="51" t="s">
        <v>363</v>
      </c>
      <c r="AF59" s="49">
        <f t="shared" si="143"/>
        <v>44033</v>
      </c>
      <c r="AG59" s="47"/>
      <c r="AH59" s="49">
        <f t="shared" si="144"/>
        <v>44028</v>
      </c>
      <c r="AI59" s="47"/>
      <c r="AJ59" s="49">
        <f t="shared" si="145"/>
        <v>44036</v>
      </c>
      <c r="AK59" s="47"/>
      <c r="AL59" s="49">
        <f t="shared" si="146"/>
        <v>44041</v>
      </c>
      <c r="AM59" s="47"/>
      <c r="AN59" s="47"/>
      <c r="AO59" s="49">
        <f t="shared" si="147"/>
        <v>44043</v>
      </c>
      <c r="AP59" s="47"/>
      <c r="AQ59" s="49">
        <f t="shared" si="148"/>
        <v>44050</v>
      </c>
      <c r="AR59" s="47"/>
      <c r="AS59" s="47"/>
      <c r="AT59" s="47"/>
      <c r="AU59" s="47"/>
      <c r="AV59" s="47" t="s">
        <v>363</v>
      </c>
      <c r="AW59" s="47" t="s">
        <v>363</v>
      </c>
      <c r="AX59" s="49">
        <f t="shared" si="149"/>
        <v>44064</v>
      </c>
      <c r="AY59" s="47"/>
      <c r="AZ59" s="47"/>
      <c r="BA59" s="47"/>
      <c r="BB59" s="47"/>
      <c r="BC59" s="47"/>
      <c r="BD59" s="133"/>
    </row>
    <row r="60" spans="1:56" x14ac:dyDescent="0.5">
      <c r="A60" s="53" t="s">
        <v>458</v>
      </c>
      <c r="B60" s="53" t="s">
        <v>253</v>
      </c>
      <c r="C60" s="53" t="s">
        <v>27</v>
      </c>
      <c r="D60" s="53" t="s">
        <v>43</v>
      </c>
      <c r="E60" s="53" t="s">
        <v>96</v>
      </c>
      <c r="F60" s="53"/>
      <c r="G60" s="54">
        <v>60000</v>
      </c>
      <c r="H60" s="48"/>
      <c r="I60" s="47" t="s">
        <v>85</v>
      </c>
      <c r="J60" s="49">
        <v>43988</v>
      </c>
      <c r="K60" s="49"/>
      <c r="L60" s="49">
        <f t="shared" si="139"/>
        <v>43993</v>
      </c>
      <c r="M60" s="49"/>
      <c r="N60" s="50">
        <f t="shared" si="140"/>
        <v>43996</v>
      </c>
      <c r="O60" s="50"/>
      <c r="P60" s="50">
        <f t="shared" si="141"/>
        <v>44010</v>
      </c>
      <c r="Q60" s="51"/>
      <c r="R60" s="51" t="s">
        <v>363</v>
      </c>
      <c r="S60" s="51" t="s">
        <v>363</v>
      </c>
      <c r="T60" s="51" t="s">
        <v>363</v>
      </c>
      <c r="U60" s="51" t="s">
        <v>363</v>
      </c>
      <c r="V60" s="51" t="s">
        <v>363</v>
      </c>
      <c r="W60" s="51" t="s">
        <v>363</v>
      </c>
      <c r="X60" s="51" t="s">
        <v>363</v>
      </c>
      <c r="Y60" s="51" t="s">
        <v>363</v>
      </c>
      <c r="Z60" s="50">
        <f t="shared" si="142"/>
        <v>44024</v>
      </c>
      <c r="AA60" s="51"/>
      <c r="AB60" s="51" t="s">
        <v>363</v>
      </c>
      <c r="AC60" s="51" t="s">
        <v>363</v>
      </c>
      <c r="AD60" s="51" t="s">
        <v>363</v>
      </c>
      <c r="AE60" s="51" t="s">
        <v>363</v>
      </c>
      <c r="AF60" s="49">
        <f t="shared" si="143"/>
        <v>44034</v>
      </c>
      <c r="AG60" s="47"/>
      <c r="AH60" s="49">
        <f t="shared" si="144"/>
        <v>44029</v>
      </c>
      <c r="AI60" s="47"/>
      <c r="AJ60" s="49">
        <f t="shared" si="145"/>
        <v>44037</v>
      </c>
      <c r="AK60" s="47"/>
      <c r="AL60" s="49">
        <f t="shared" si="146"/>
        <v>44042</v>
      </c>
      <c r="AM60" s="47"/>
      <c r="AN60" s="47"/>
      <c r="AO60" s="49">
        <f t="shared" si="147"/>
        <v>44044</v>
      </c>
      <c r="AP60" s="47"/>
      <c r="AQ60" s="49">
        <f t="shared" si="148"/>
        <v>44051</v>
      </c>
      <c r="AR60" s="47"/>
      <c r="AS60" s="47"/>
      <c r="AT60" s="47"/>
      <c r="AU60" s="47"/>
      <c r="AV60" s="47" t="s">
        <v>363</v>
      </c>
      <c r="AW60" s="47" t="s">
        <v>363</v>
      </c>
      <c r="AX60" s="49">
        <f t="shared" si="149"/>
        <v>44065</v>
      </c>
      <c r="AY60" s="47"/>
      <c r="AZ60" s="47"/>
      <c r="BA60" s="47"/>
      <c r="BB60" s="47"/>
      <c r="BC60" s="47"/>
      <c r="BD60" s="133"/>
    </row>
    <row r="61" spans="1:56" x14ac:dyDescent="0.5">
      <c r="A61" s="53" t="s">
        <v>241</v>
      </c>
      <c r="B61" s="53" t="s">
        <v>254</v>
      </c>
      <c r="C61" s="53" t="s">
        <v>27</v>
      </c>
      <c r="D61" s="53" t="s">
        <v>43</v>
      </c>
      <c r="E61" s="53" t="s">
        <v>96</v>
      </c>
      <c r="F61" s="53"/>
      <c r="G61" s="54">
        <v>45000</v>
      </c>
      <c r="H61" s="48"/>
      <c r="I61" s="47" t="s">
        <v>85</v>
      </c>
      <c r="J61" s="49">
        <v>43989</v>
      </c>
      <c r="K61" s="49"/>
      <c r="L61" s="49">
        <f t="shared" si="139"/>
        <v>43994</v>
      </c>
      <c r="M61" s="49"/>
      <c r="N61" s="50">
        <f t="shared" si="140"/>
        <v>43997</v>
      </c>
      <c r="O61" s="50"/>
      <c r="P61" s="50">
        <f t="shared" si="141"/>
        <v>44011</v>
      </c>
      <c r="Q61" s="51"/>
      <c r="R61" s="51" t="s">
        <v>363</v>
      </c>
      <c r="S61" s="51" t="s">
        <v>363</v>
      </c>
      <c r="T61" s="51" t="s">
        <v>363</v>
      </c>
      <c r="U61" s="51" t="s">
        <v>363</v>
      </c>
      <c r="V61" s="51" t="s">
        <v>363</v>
      </c>
      <c r="W61" s="51" t="s">
        <v>363</v>
      </c>
      <c r="X61" s="51" t="s">
        <v>363</v>
      </c>
      <c r="Y61" s="51" t="s">
        <v>363</v>
      </c>
      <c r="Z61" s="50">
        <f t="shared" si="142"/>
        <v>44025</v>
      </c>
      <c r="AA61" s="51"/>
      <c r="AB61" s="51" t="s">
        <v>363</v>
      </c>
      <c r="AC61" s="51" t="s">
        <v>363</v>
      </c>
      <c r="AD61" s="51" t="s">
        <v>363</v>
      </c>
      <c r="AE61" s="51" t="s">
        <v>363</v>
      </c>
      <c r="AF61" s="49">
        <f t="shared" si="143"/>
        <v>44035</v>
      </c>
      <c r="AG61" s="47"/>
      <c r="AH61" s="49">
        <f t="shared" si="144"/>
        <v>44030</v>
      </c>
      <c r="AI61" s="47"/>
      <c r="AJ61" s="49">
        <f t="shared" si="145"/>
        <v>44038</v>
      </c>
      <c r="AK61" s="47"/>
      <c r="AL61" s="49">
        <f t="shared" si="146"/>
        <v>44043</v>
      </c>
      <c r="AM61" s="47"/>
      <c r="AN61" s="47"/>
      <c r="AO61" s="49">
        <f t="shared" si="147"/>
        <v>44045</v>
      </c>
      <c r="AP61" s="47"/>
      <c r="AQ61" s="49">
        <f t="shared" si="148"/>
        <v>44052</v>
      </c>
      <c r="AR61" s="47"/>
      <c r="AS61" s="47"/>
      <c r="AT61" s="47"/>
      <c r="AU61" s="47"/>
      <c r="AV61" s="47" t="s">
        <v>363</v>
      </c>
      <c r="AW61" s="47" t="s">
        <v>363</v>
      </c>
      <c r="AX61" s="49">
        <f t="shared" si="149"/>
        <v>44066</v>
      </c>
      <c r="AY61" s="47"/>
      <c r="AZ61" s="47"/>
      <c r="BA61" s="47"/>
      <c r="BB61" s="47"/>
      <c r="BC61" s="47"/>
      <c r="BD61" s="133"/>
    </row>
    <row r="62" spans="1:56" x14ac:dyDescent="0.5">
      <c r="A62" s="53" t="s">
        <v>243</v>
      </c>
      <c r="B62" s="53" t="s">
        <v>255</v>
      </c>
      <c r="C62" s="53" t="s">
        <v>27</v>
      </c>
      <c r="D62" s="53" t="s">
        <v>43</v>
      </c>
      <c r="E62" s="53" t="s">
        <v>53</v>
      </c>
      <c r="F62" s="53"/>
      <c r="G62" s="54">
        <v>30000</v>
      </c>
      <c r="H62" s="48"/>
      <c r="I62" s="47" t="s">
        <v>85</v>
      </c>
      <c r="J62" s="49">
        <v>43990</v>
      </c>
      <c r="K62" s="49"/>
      <c r="L62" s="49">
        <f>J62+5</f>
        <v>43995</v>
      </c>
      <c r="M62" s="49"/>
      <c r="N62" s="50">
        <f>L62+3</f>
        <v>43998</v>
      </c>
      <c r="O62" s="50"/>
      <c r="P62" s="50">
        <f>N62+14</f>
        <v>44012</v>
      </c>
      <c r="Q62" s="51"/>
      <c r="R62" s="50">
        <f>P62+14</f>
        <v>44026</v>
      </c>
      <c r="S62" s="51"/>
      <c r="T62" s="50">
        <f>R62+14</f>
        <v>44040</v>
      </c>
      <c r="U62" s="51"/>
      <c r="V62" s="49">
        <f>T62+3</f>
        <v>44043</v>
      </c>
      <c r="W62" s="47"/>
      <c r="X62" s="49">
        <f>V62+30</f>
        <v>44073</v>
      </c>
      <c r="Y62" s="47"/>
      <c r="Z62" s="50">
        <f>X62+14</f>
        <v>44087</v>
      </c>
      <c r="AA62" s="51"/>
      <c r="AB62" s="50">
        <f>Z62+14</f>
        <v>44101</v>
      </c>
      <c r="AC62" s="51"/>
      <c r="AD62" s="50">
        <f>AB62+7</f>
        <v>44108</v>
      </c>
      <c r="AE62" s="51"/>
      <c r="AF62" s="49">
        <f>AD62+14</f>
        <v>44122</v>
      </c>
      <c r="AG62" s="47"/>
      <c r="AH62" s="49">
        <f>AD62+5</f>
        <v>44113</v>
      </c>
      <c r="AI62" s="47"/>
      <c r="AJ62" s="49">
        <f>AF62+3</f>
        <v>44125</v>
      </c>
      <c r="AK62" s="47"/>
      <c r="AL62" s="49">
        <f>AJ62+5</f>
        <v>44130</v>
      </c>
      <c r="AM62" s="47"/>
      <c r="AN62" s="47"/>
      <c r="AO62" s="49">
        <f>AL62+2</f>
        <v>44132</v>
      </c>
      <c r="AP62" s="47"/>
      <c r="AQ62" s="49">
        <f>AO62+7</f>
        <v>44139</v>
      </c>
      <c r="AR62" s="47"/>
      <c r="AS62" s="47"/>
      <c r="AT62" s="47"/>
      <c r="AU62" s="47"/>
      <c r="AV62" s="47" t="s">
        <v>363</v>
      </c>
      <c r="AW62" s="47" t="s">
        <v>363</v>
      </c>
      <c r="AX62" s="49">
        <f>AQ62+14</f>
        <v>44153</v>
      </c>
      <c r="AY62" s="47"/>
      <c r="AZ62" s="47"/>
      <c r="BA62" s="47"/>
      <c r="BB62" s="47"/>
      <c r="BC62" s="47"/>
      <c r="BD62" s="133"/>
    </row>
    <row r="63" spans="1:56" x14ac:dyDescent="0.5">
      <c r="A63" s="53" t="s">
        <v>244</v>
      </c>
      <c r="B63" s="53" t="s">
        <v>256</v>
      </c>
      <c r="C63" s="53" t="s">
        <v>27</v>
      </c>
      <c r="D63" s="53" t="s">
        <v>43</v>
      </c>
      <c r="E63" s="53" t="s">
        <v>53</v>
      </c>
      <c r="F63" s="53"/>
      <c r="G63" s="54">
        <v>35000</v>
      </c>
      <c r="H63" s="48"/>
      <c r="I63" s="47" t="s">
        <v>85</v>
      </c>
      <c r="J63" s="49">
        <v>43991</v>
      </c>
      <c r="K63" s="49"/>
      <c r="L63" s="49">
        <f>J63+5</f>
        <v>43996</v>
      </c>
      <c r="M63" s="49"/>
      <c r="N63" s="50">
        <f>L63+3</f>
        <v>43999</v>
      </c>
      <c r="O63" s="50"/>
      <c r="P63" s="50">
        <f>N63+14</f>
        <v>44013</v>
      </c>
      <c r="Q63" s="51"/>
      <c r="R63" s="50">
        <f>P63+14</f>
        <v>44027</v>
      </c>
      <c r="S63" s="51"/>
      <c r="T63" s="50">
        <f>R63+14</f>
        <v>44041</v>
      </c>
      <c r="U63" s="51"/>
      <c r="V63" s="49">
        <f>T63+3</f>
        <v>44044</v>
      </c>
      <c r="W63" s="47"/>
      <c r="X63" s="49">
        <f>V63+30</f>
        <v>44074</v>
      </c>
      <c r="Y63" s="47"/>
      <c r="Z63" s="50">
        <f>X63+14</f>
        <v>44088</v>
      </c>
      <c r="AA63" s="51"/>
      <c r="AB63" s="50">
        <f>Z63+14</f>
        <v>44102</v>
      </c>
      <c r="AC63" s="51"/>
      <c r="AD63" s="50">
        <f>AB63+7</f>
        <v>44109</v>
      </c>
      <c r="AE63" s="51"/>
      <c r="AF63" s="49">
        <f>AD63+14</f>
        <v>44123</v>
      </c>
      <c r="AG63" s="47"/>
      <c r="AH63" s="49">
        <f>AD63+5</f>
        <v>44114</v>
      </c>
      <c r="AI63" s="47"/>
      <c r="AJ63" s="49">
        <f>AF63+3</f>
        <v>44126</v>
      </c>
      <c r="AK63" s="47"/>
      <c r="AL63" s="49">
        <f>AJ63+5</f>
        <v>44131</v>
      </c>
      <c r="AM63" s="47"/>
      <c r="AN63" s="47"/>
      <c r="AO63" s="49">
        <f>AL63+2</f>
        <v>44133</v>
      </c>
      <c r="AP63" s="47"/>
      <c r="AQ63" s="49">
        <f>AO63+7</f>
        <v>44140</v>
      </c>
      <c r="AR63" s="47"/>
      <c r="AS63" s="47"/>
      <c r="AT63" s="47"/>
      <c r="AU63" s="47"/>
      <c r="AV63" s="47" t="s">
        <v>363</v>
      </c>
      <c r="AW63" s="47" t="s">
        <v>363</v>
      </c>
      <c r="AX63" s="49">
        <f>AQ63+14</f>
        <v>44154</v>
      </c>
      <c r="AY63" s="47"/>
      <c r="AZ63" s="47"/>
      <c r="BA63" s="47"/>
      <c r="BB63" s="47"/>
      <c r="BC63" s="47"/>
      <c r="BD63" s="133"/>
    </row>
    <row r="64" spans="1:56" x14ac:dyDescent="0.5">
      <c r="A64" s="53" t="s">
        <v>245</v>
      </c>
      <c r="B64" s="53" t="s">
        <v>257</v>
      </c>
      <c r="C64" s="53" t="s">
        <v>27</v>
      </c>
      <c r="D64" s="53" t="s">
        <v>43</v>
      </c>
      <c r="E64" s="53" t="s">
        <v>96</v>
      </c>
      <c r="F64" s="53"/>
      <c r="G64" s="54">
        <v>30000</v>
      </c>
      <c r="H64" s="48"/>
      <c r="I64" s="47" t="s">
        <v>85</v>
      </c>
      <c r="J64" s="49">
        <v>43992</v>
      </c>
      <c r="K64" s="49"/>
      <c r="L64" s="49">
        <f t="shared" ref="L64:L79" si="150">J64+5</f>
        <v>43997</v>
      </c>
      <c r="M64" s="49"/>
      <c r="N64" s="50">
        <f t="shared" ref="N64:N79" si="151">L64+3</f>
        <v>44000</v>
      </c>
      <c r="O64" s="50"/>
      <c r="P64" s="50">
        <f t="shared" ref="P64:P79" si="152">N64+14</f>
        <v>44014</v>
      </c>
      <c r="Q64" s="51"/>
      <c r="R64" s="51" t="s">
        <v>363</v>
      </c>
      <c r="S64" s="51" t="s">
        <v>363</v>
      </c>
      <c r="T64" s="51" t="s">
        <v>363</v>
      </c>
      <c r="U64" s="51" t="s">
        <v>363</v>
      </c>
      <c r="V64" s="51" t="s">
        <v>363</v>
      </c>
      <c r="W64" s="51" t="s">
        <v>363</v>
      </c>
      <c r="X64" s="51" t="s">
        <v>363</v>
      </c>
      <c r="Y64" s="51" t="s">
        <v>363</v>
      </c>
      <c r="Z64" s="50">
        <f t="shared" ref="Z64:Z78" si="153">P64+14</f>
        <v>44028</v>
      </c>
      <c r="AA64" s="51"/>
      <c r="AB64" s="51" t="s">
        <v>363</v>
      </c>
      <c r="AC64" s="51" t="s">
        <v>363</v>
      </c>
      <c r="AD64" s="51" t="s">
        <v>363</v>
      </c>
      <c r="AE64" s="51" t="s">
        <v>363</v>
      </c>
      <c r="AF64" s="49">
        <f t="shared" ref="AF64:AF78" si="154">AH64+5</f>
        <v>44038</v>
      </c>
      <c r="AG64" s="47"/>
      <c r="AH64" s="49">
        <f t="shared" ref="AH64:AH78" si="155">Z64+5</f>
        <v>44033</v>
      </c>
      <c r="AI64" s="47"/>
      <c r="AJ64" s="49">
        <f t="shared" ref="AJ64:AJ79" si="156">AF64+3</f>
        <v>44041</v>
      </c>
      <c r="AK64" s="47"/>
      <c r="AL64" s="49">
        <f t="shared" ref="AL64:AL79" si="157">AJ64+5</f>
        <v>44046</v>
      </c>
      <c r="AM64" s="47"/>
      <c r="AN64" s="47"/>
      <c r="AO64" s="49">
        <f t="shared" ref="AO64:AO79" si="158">AL64+2</f>
        <v>44048</v>
      </c>
      <c r="AP64" s="47"/>
      <c r="AQ64" s="49">
        <f t="shared" ref="AQ64:AQ79" si="159">AO64+7</f>
        <v>44055</v>
      </c>
      <c r="AR64" s="47"/>
      <c r="AS64" s="47"/>
      <c r="AT64" s="47"/>
      <c r="AU64" s="47"/>
      <c r="AV64" s="47" t="s">
        <v>363</v>
      </c>
      <c r="AW64" s="47" t="s">
        <v>363</v>
      </c>
      <c r="AX64" s="49">
        <f t="shared" ref="AX64:AX79" si="160">AQ64+14</f>
        <v>44069</v>
      </c>
      <c r="AY64" s="47"/>
      <c r="AZ64" s="47"/>
      <c r="BA64" s="47"/>
      <c r="BB64" s="47"/>
      <c r="BC64" s="47"/>
      <c r="BD64" s="133"/>
    </row>
    <row r="65" spans="1:56" x14ac:dyDescent="0.5">
      <c r="A65" s="53" t="s">
        <v>246</v>
      </c>
      <c r="B65" s="53" t="s">
        <v>258</v>
      </c>
      <c r="C65" s="53" t="s">
        <v>27</v>
      </c>
      <c r="D65" s="53" t="s">
        <v>43</v>
      </c>
      <c r="E65" s="53" t="s">
        <v>96</v>
      </c>
      <c r="F65" s="53"/>
      <c r="G65" s="54">
        <v>30000</v>
      </c>
      <c r="H65" s="48"/>
      <c r="I65" s="47" t="s">
        <v>85</v>
      </c>
      <c r="J65" s="49">
        <v>43993</v>
      </c>
      <c r="K65" s="49"/>
      <c r="L65" s="49">
        <f t="shared" si="150"/>
        <v>43998</v>
      </c>
      <c r="M65" s="49"/>
      <c r="N65" s="50">
        <f t="shared" si="151"/>
        <v>44001</v>
      </c>
      <c r="O65" s="50"/>
      <c r="P65" s="50">
        <f t="shared" si="152"/>
        <v>44015</v>
      </c>
      <c r="Q65" s="51"/>
      <c r="R65" s="51" t="s">
        <v>363</v>
      </c>
      <c r="S65" s="51" t="s">
        <v>363</v>
      </c>
      <c r="T65" s="51" t="s">
        <v>363</v>
      </c>
      <c r="U65" s="51" t="s">
        <v>363</v>
      </c>
      <c r="V65" s="51" t="s">
        <v>363</v>
      </c>
      <c r="W65" s="51" t="s">
        <v>363</v>
      </c>
      <c r="X65" s="51" t="s">
        <v>363</v>
      </c>
      <c r="Y65" s="51" t="s">
        <v>363</v>
      </c>
      <c r="Z65" s="50">
        <f t="shared" si="153"/>
        <v>44029</v>
      </c>
      <c r="AA65" s="51"/>
      <c r="AB65" s="51" t="s">
        <v>363</v>
      </c>
      <c r="AC65" s="51" t="s">
        <v>363</v>
      </c>
      <c r="AD65" s="51" t="s">
        <v>363</v>
      </c>
      <c r="AE65" s="51" t="s">
        <v>363</v>
      </c>
      <c r="AF65" s="49">
        <f t="shared" si="154"/>
        <v>44039</v>
      </c>
      <c r="AG65" s="47"/>
      <c r="AH65" s="49">
        <f t="shared" si="155"/>
        <v>44034</v>
      </c>
      <c r="AI65" s="47"/>
      <c r="AJ65" s="49">
        <f t="shared" si="156"/>
        <v>44042</v>
      </c>
      <c r="AK65" s="47"/>
      <c r="AL65" s="49">
        <f t="shared" si="157"/>
        <v>44047</v>
      </c>
      <c r="AM65" s="47"/>
      <c r="AN65" s="47"/>
      <c r="AO65" s="49">
        <f t="shared" si="158"/>
        <v>44049</v>
      </c>
      <c r="AP65" s="47"/>
      <c r="AQ65" s="49">
        <f t="shared" si="159"/>
        <v>44056</v>
      </c>
      <c r="AR65" s="47"/>
      <c r="AS65" s="47"/>
      <c r="AT65" s="47"/>
      <c r="AU65" s="47"/>
      <c r="AV65" s="47" t="s">
        <v>363</v>
      </c>
      <c r="AW65" s="47" t="s">
        <v>363</v>
      </c>
      <c r="AX65" s="49">
        <f t="shared" si="160"/>
        <v>44070</v>
      </c>
      <c r="AY65" s="47"/>
      <c r="AZ65" s="47"/>
      <c r="BA65" s="47"/>
      <c r="BB65" s="47"/>
      <c r="BC65" s="47"/>
      <c r="BD65" s="133"/>
    </row>
    <row r="66" spans="1:56" x14ac:dyDescent="0.5">
      <c r="A66" s="53" t="s">
        <v>247</v>
      </c>
      <c r="B66" s="53" t="s">
        <v>259</v>
      </c>
      <c r="C66" s="53" t="s">
        <v>27</v>
      </c>
      <c r="D66" s="53" t="s">
        <v>39</v>
      </c>
      <c r="E66" s="53" t="s">
        <v>96</v>
      </c>
      <c r="F66" s="53"/>
      <c r="G66" s="54">
        <v>20000</v>
      </c>
      <c r="H66" s="48"/>
      <c r="I66" s="47" t="s">
        <v>85</v>
      </c>
      <c r="J66" s="49">
        <v>43994</v>
      </c>
      <c r="K66" s="49"/>
      <c r="L66" s="49">
        <f t="shared" si="150"/>
        <v>43999</v>
      </c>
      <c r="M66" s="49"/>
      <c r="N66" s="50">
        <f t="shared" si="151"/>
        <v>44002</v>
      </c>
      <c r="O66" s="50"/>
      <c r="P66" s="50">
        <f t="shared" si="152"/>
        <v>44016</v>
      </c>
      <c r="Q66" s="51"/>
      <c r="R66" s="51" t="s">
        <v>363</v>
      </c>
      <c r="S66" s="51" t="s">
        <v>363</v>
      </c>
      <c r="T66" s="51" t="s">
        <v>363</v>
      </c>
      <c r="U66" s="51" t="s">
        <v>363</v>
      </c>
      <c r="V66" s="51" t="s">
        <v>363</v>
      </c>
      <c r="W66" s="51" t="s">
        <v>363</v>
      </c>
      <c r="X66" s="51" t="s">
        <v>363</v>
      </c>
      <c r="Y66" s="51" t="s">
        <v>363</v>
      </c>
      <c r="Z66" s="50">
        <f t="shared" si="153"/>
        <v>44030</v>
      </c>
      <c r="AA66" s="51"/>
      <c r="AB66" s="51" t="s">
        <v>363</v>
      </c>
      <c r="AC66" s="51" t="s">
        <v>363</v>
      </c>
      <c r="AD66" s="51" t="s">
        <v>363</v>
      </c>
      <c r="AE66" s="51" t="s">
        <v>363</v>
      </c>
      <c r="AF66" s="49">
        <f t="shared" si="154"/>
        <v>44040</v>
      </c>
      <c r="AG66" s="47"/>
      <c r="AH66" s="49">
        <f t="shared" si="155"/>
        <v>44035</v>
      </c>
      <c r="AI66" s="47"/>
      <c r="AJ66" s="49">
        <f t="shared" si="156"/>
        <v>44043</v>
      </c>
      <c r="AK66" s="47"/>
      <c r="AL66" s="49">
        <f t="shared" si="157"/>
        <v>44048</v>
      </c>
      <c r="AM66" s="47"/>
      <c r="AN66" s="47"/>
      <c r="AO66" s="49">
        <f t="shared" si="158"/>
        <v>44050</v>
      </c>
      <c r="AP66" s="47"/>
      <c r="AQ66" s="49">
        <f t="shared" si="159"/>
        <v>44057</v>
      </c>
      <c r="AR66" s="47"/>
      <c r="AS66" s="47"/>
      <c r="AT66" s="47"/>
      <c r="AU66" s="47"/>
      <c r="AV66" s="47" t="s">
        <v>363</v>
      </c>
      <c r="AW66" s="47" t="s">
        <v>363</v>
      </c>
      <c r="AX66" s="49">
        <f t="shared" si="160"/>
        <v>44071</v>
      </c>
      <c r="AY66" s="47"/>
      <c r="AZ66" s="47"/>
      <c r="BA66" s="47"/>
      <c r="BB66" s="47"/>
      <c r="BC66" s="47"/>
      <c r="BD66" s="133"/>
    </row>
    <row r="67" spans="1:56" s="80" customFormat="1" ht="26.25" customHeight="1" x14ac:dyDescent="0.5">
      <c r="A67" s="55" t="s">
        <v>430</v>
      </c>
      <c r="B67" s="53" t="s">
        <v>265</v>
      </c>
      <c r="C67" s="56" t="s">
        <v>264</v>
      </c>
      <c r="D67" s="57" t="s">
        <v>43</v>
      </c>
      <c r="E67" s="53" t="s">
        <v>96</v>
      </c>
      <c r="F67" s="56"/>
      <c r="G67" s="58">
        <v>30000</v>
      </c>
      <c r="H67" s="85"/>
      <c r="I67" s="53" t="s">
        <v>86</v>
      </c>
      <c r="J67" s="73">
        <v>43995</v>
      </c>
      <c r="K67" s="94"/>
      <c r="L67" s="73">
        <f t="shared" si="150"/>
        <v>44000</v>
      </c>
      <c r="M67" s="73"/>
      <c r="N67" s="84">
        <f t="shared" si="151"/>
        <v>44003</v>
      </c>
      <c r="O67" s="84"/>
      <c r="P67" s="84">
        <f t="shared" si="152"/>
        <v>44017</v>
      </c>
      <c r="Q67" s="62"/>
      <c r="R67" s="62" t="s">
        <v>363</v>
      </c>
      <c r="S67" s="62" t="s">
        <v>363</v>
      </c>
      <c r="T67" s="62" t="s">
        <v>363</v>
      </c>
      <c r="U67" s="62" t="s">
        <v>363</v>
      </c>
      <c r="V67" s="62" t="s">
        <v>363</v>
      </c>
      <c r="W67" s="62" t="s">
        <v>363</v>
      </c>
      <c r="X67" s="62" t="s">
        <v>363</v>
      </c>
      <c r="Y67" s="62" t="s">
        <v>363</v>
      </c>
      <c r="Z67" s="84">
        <f t="shared" si="153"/>
        <v>44031</v>
      </c>
      <c r="AA67" s="62"/>
      <c r="AB67" s="62" t="s">
        <v>363</v>
      </c>
      <c r="AC67" s="62" t="s">
        <v>363</v>
      </c>
      <c r="AD67" s="62" t="s">
        <v>363</v>
      </c>
      <c r="AE67" s="62" t="s">
        <v>363</v>
      </c>
      <c r="AF67" s="73">
        <f t="shared" si="154"/>
        <v>44041</v>
      </c>
      <c r="AG67" s="53"/>
      <c r="AH67" s="73">
        <f t="shared" si="155"/>
        <v>44036</v>
      </c>
      <c r="AI67" s="53"/>
      <c r="AJ67" s="73">
        <f t="shared" si="156"/>
        <v>44044</v>
      </c>
      <c r="AK67" s="53"/>
      <c r="AL67" s="73">
        <f t="shared" si="157"/>
        <v>44049</v>
      </c>
      <c r="AM67" s="53"/>
      <c r="AN67" s="53"/>
      <c r="AO67" s="73">
        <f t="shared" si="158"/>
        <v>44051</v>
      </c>
      <c r="AP67" s="53"/>
      <c r="AQ67" s="73">
        <f t="shared" si="159"/>
        <v>44058</v>
      </c>
      <c r="AR67" s="53"/>
      <c r="AS67" s="53"/>
      <c r="AT67" s="53"/>
      <c r="AU67" s="53"/>
      <c r="AV67" s="53" t="s">
        <v>363</v>
      </c>
      <c r="AW67" s="53" t="s">
        <v>363</v>
      </c>
      <c r="AX67" s="73">
        <f t="shared" si="160"/>
        <v>44072</v>
      </c>
      <c r="AY67" s="53"/>
      <c r="AZ67" s="53"/>
      <c r="BA67" s="53"/>
      <c r="BB67" s="53"/>
      <c r="BC67" s="53"/>
      <c r="BD67" s="135"/>
    </row>
    <row r="68" spans="1:56" s="80" customFormat="1" ht="65.7" customHeight="1" x14ac:dyDescent="0.5">
      <c r="A68" s="55" t="s">
        <v>431</v>
      </c>
      <c r="B68" s="53" t="s">
        <v>267</v>
      </c>
      <c r="C68" s="56" t="s">
        <v>264</v>
      </c>
      <c r="D68" s="57" t="s">
        <v>93</v>
      </c>
      <c r="E68" s="53" t="s">
        <v>96</v>
      </c>
      <c r="F68" s="56"/>
      <c r="G68" s="58">
        <v>30000</v>
      </c>
      <c r="H68" s="85"/>
      <c r="I68" s="53" t="s">
        <v>86</v>
      </c>
      <c r="J68" s="73">
        <v>43996</v>
      </c>
      <c r="K68" s="94"/>
      <c r="L68" s="73">
        <f t="shared" si="150"/>
        <v>44001</v>
      </c>
      <c r="M68" s="73"/>
      <c r="N68" s="84">
        <f t="shared" si="151"/>
        <v>44004</v>
      </c>
      <c r="O68" s="84"/>
      <c r="P68" s="84">
        <f t="shared" si="152"/>
        <v>44018</v>
      </c>
      <c r="Q68" s="62"/>
      <c r="R68" s="62" t="s">
        <v>363</v>
      </c>
      <c r="S68" s="62" t="s">
        <v>363</v>
      </c>
      <c r="T68" s="62" t="s">
        <v>363</v>
      </c>
      <c r="U68" s="62" t="s">
        <v>363</v>
      </c>
      <c r="V68" s="62" t="s">
        <v>363</v>
      </c>
      <c r="W68" s="62" t="s">
        <v>363</v>
      </c>
      <c r="X68" s="62" t="s">
        <v>363</v>
      </c>
      <c r="Y68" s="62" t="s">
        <v>363</v>
      </c>
      <c r="Z68" s="84">
        <f t="shared" si="153"/>
        <v>44032</v>
      </c>
      <c r="AA68" s="62"/>
      <c r="AB68" s="62" t="s">
        <v>363</v>
      </c>
      <c r="AC68" s="62" t="s">
        <v>363</v>
      </c>
      <c r="AD68" s="62" t="s">
        <v>363</v>
      </c>
      <c r="AE68" s="62" t="s">
        <v>363</v>
      </c>
      <c r="AF68" s="73">
        <f t="shared" si="154"/>
        <v>44042</v>
      </c>
      <c r="AG68" s="53"/>
      <c r="AH68" s="73">
        <f t="shared" si="155"/>
        <v>44037</v>
      </c>
      <c r="AI68" s="53"/>
      <c r="AJ68" s="73">
        <f t="shared" si="156"/>
        <v>44045</v>
      </c>
      <c r="AK68" s="53"/>
      <c r="AL68" s="73">
        <f t="shared" si="157"/>
        <v>44050</v>
      </c>
      <c r="AM68" s="53"/>
      <c r="AN68" s="53"/>
      <c r="AO68" s="73">
        <f t="shared" si="158"/>
        <v>44052</v>
      </c>
      <c r="AP68" s="53"/>
      <c r="AQ68" s="73">
        <f t="shared" si="159"/>
        <v>44059</v>
      </c>
      <c r="AR68" s="53"/>
      <c r="AS68" s="53"/>
      <c r="AT68" s="53"/>
      <c r="AU68" s="53"/>
      <c r="AV68" s="53" t="s">
        <v>363</v>
      </c>
      <c r="AW68" s="53" t="s">
        <v>363</v>
      </c>
      <c r="AX68" s="73">
        <f t="shared" si="160"/>
        <v>44073</v>
      </c>
      <c r="AY68" s="53"/>
      <c r="AZ68" s="53"/>
      <c r="BA68" s="53"/>
      <c r="BB68" s="53"/>
      <c r="BC68" s="53"/>
      <c r="BD68" s="135"/>
    </row>
    <row r="69" spans="1:56" s="80" customFormat="1" ht="24" customHeight="1" x14ac:dyDescent="0.5">
      <c r="A69" s="55" t="s">
        <v>432</v>
      </c>
      <c r="B69" s="53" t="s">
        <v>268</v>
      </c>
      <c r="C69" s="56" t="s">
        <v>264</v>
      </c>
      <c r="D69" s="57" t="s">
        <v>43</v>
      </c>
      <c r="E69" s="53" t="s">
        <v>96</v>
      </c>
      <c r="F69" s="56"/>
      <c r="G69" s="58">
        <v>30000</v>
      </c>
      <c r="H69" s="85"/>
      <c r="I69" s="53" t="s">
        <v>84</v>
      </c>
      <c r="J69" s="73">
        <v>43997</v>
      </c>
      <c r="K69" s="94"/>
      <c r="L69" s="73">
        <f t="shared" si="150"/>
        <v>44002</v>
      </c>
      <c r="M69" s="73"/>
      <c r="N69" s="84">
        <f t="shared" si="151"/>
        <v>44005</v>
      </c>
      <c r="O69" s="84"/>
      <c r="P69" s="84">
        <f t="shared" si="152"/>
        <v>44019</v>
      </c>
      <c r="Q69" s="62"/>
      <c r="R69" s="62" t="s">
        <v>363</v>
      </c>
      <c r="S69" s="62" t="s">
        <v>363</v>
      </c>
      <c r="T69" s="62" t="s">
        <v>363</v>
      </c>
      <c r="U69" s="62" t="s">
        <v>363</v>
      </c>
      <c r="V69" s="62" t="s">
        <v>363</v>
      </c>
      <c r="W69" s="62" t="s">
        <v>363</v>
      </c>
      <c r="X69" s="62" t="s">
        <v>363</v>
      </c>
      <c r="Y69" s="62" t="s">
        <v>363</v>
      </c>
      <c r="Z69" s="84">
        <f t="shared" si="153"/>
        <v>44033</v>
      </c>
      <c r="AA69" s="62"/>
      <c r="AB69" s="62" t="s">
        <v>363</v>
      </c>
      <c r="AC69" s="62" t="s">
        <v>363</v>
      </c>
      <c r="AD69" s="62" t="s">
        <v>363</v>
      </c>
      <c r="AE69" s="62" t="s">
        <v>363</v>
      </c>
      <c r="AF69" s="73">
        <f t="shared" si="154"/>
        <v>44043</v>
      </c>
      <c r="AG69" s="53"/>
      <c r="AH69" s="73">
        <f t="shared" si="155"/>
        <v>44038</v>
      </c>
      <c r="AI69" s="53"/>
      <c r="AJ69" s="73">
        <f t="shared" si="156"/>
        <v>44046</v>
      </c>
      <c r="AK69" s="53"/>
      <c r="AL69" s="73">
        <f t="shared" si="157"/>
        <v>44051</v>
      </c>
      <c r="AM69" s="53"/>
      <c r="AN69" s="53"/>
      <c r="AO69" s="73">
        <f t="shared" si="158"/>
        <v>44053</v>
      </c>
      <c r="AP69" s="53"/>
      <c r="AQ69" s="73">
        <f t="shared" si="159"/>
        <v>44060</v>
      </c>
      <c r="AR69" s="53"/>
      <c r="AS69" s="53"/>
      <c r="AT69" s="53"/>
      <c r="AU69" s="53"/>
      <c r="AV69" s="53" t="s">
        <v>363</v>
      </c>
      <c r="AW69" s="53" t="s">
        <v>363</v>
      </c>
      <c r="AX69" s="73">
        <f t="shared" si="160"/>
        <v>44074</v>
      </c>
      <c r="AY69" s="53"/>
      <c r="AZ69" s="53"/>
      <c r="BA69" s="53"/>
      <c r="BB69" s="53"/>
      <c r="BC69" s="53"/>
      <c r="BD69" s="135"/>
    </row>
    <row r="70" spans="1:56" s="80" customFormat="1" ht="28.7" x14ac:dyDescent="0.5">
      <c r="A70" s="55" t="s">
        <v>433</v>
      </c>
      <c r="B70" s="53" t="s">
        <v>269</v>
      </c>
      <c r="C70" s="56" t="s">
        <v>264</v>
      </c>
      <c r="D70" s="57" t="s">
        <v>43</v>
      </c>
      <c r="E70" s="53" t="s">
        <v>96</v>
      </c>
      <c r="F70" s="56"/>
      <c r="G70" s="58">
        <v>30000</v>
      </c>
      <c r="H70" s="85"/>
      <c r="I70" s="53" t="s">
        <v>84</v>
      </c>
      <c r="J70" s="73">
        <v>43998</v>
      </c>
      <c r="K70" s="94"/>
      <c r="L70" s="73">
        <f t="shared" si="150"/>
        <v>44003</v>
      </c>
      <c r="M70" s="73"/>
      <c r="N70" s="84">
        <f t="shared" si="151"/>
        <v>44006</v>
      </c>
      <c r="O70" s="84"/>
      <c r="P70" s="84">
        <f t="shared" si="152"/>
        <v>44020</v>
      </c>
      <c r="Q70" s="62"/>
      <c r="R70" s="62" t="s">
        <v>363</v>
      </c>
      <c r="S70" s="62" t="s">
        <v>363</v>
      </c>
      <c r="T70" s="62" t="s">
        <v>363</v>
      </c>
      <c r="U70" s="62" t="s">
        <v>363</v>
      </c>
      <c r="V70" s="62" t="s">
        <v>363</v>
      </c>
      <c r="W70" s="62" t="s">
        <v>363</v>
      </c>
      <c r="X70" s="62" t="s">
        <v>363</v>
      </c>
      <c r="Y70" s="62" t="s">
        <v>363</v>
      </c>
      <c r="Z70" s="84">
        <f t="shared" si="153"/>
        <v>44034</v>
      </c>
      <c r="AA70" s="62"/>
      <c r="AB70" s="62" t="s">
        <v>363</v>
      </c>
      <c r="AC70" s="62" t="s">
        <v>363</v>
      </c>
      <c r="AD70" s="62" t="s">
        <v>363</v>
      </c>
      <c r="AE70" s="62" t="s">
        <v>363</v>
      </c>
      <c r="AF70" s="73">
        <f t="shared" si="154"/>
        <v>44044</v>
      </c>
      <c r="AG70" s="53"/>
      <c r="AH70" s="73">
        <f t="shared" si="155"/>
        <v>44039</v>
      </c>
      <c r="AI70" s="53"/>
      <c r="AJ70" s="73">
        <f t="shared" si="156"/>
        <v>44047</v>
      </c>
      <c r="AK70" s="53"/>
      <c r="AL70" s="73">
        <f t="shared" si="157"/>
        <v>44052</v>
      </c>
      <c r="AM70" s="53"/>
      <c r="AN70" s="53"/>
      <c r="AO70" s="73">
        <f t="shared" si="158"/>
        <v>44054</v>
      </c>
      <c r="AP70" s="53"/>
      <c r="AQ70" s="73">
        <f t="shared" si="159"/>
        <v>44061</v>
      </c>
      <c r="AR70" s="53"/>
      <c r="AS70" s="53"/>
      <c r="AT70" s="53"/>
      <c r="AU70" s="53"/>
      <c r="AV70" s="53" t="s">
        <v>363</v>
      </c>
      <c r="AW70" s="53" t="s">
        <v>363</v>
      </c>
      <c r="AX70" s="73">
        <f t="shared" si="160"/>
        <v>44075</v>
      </c>
      <c r="AY70" s="53"/>
      <c r="AZ70" s="53"/>
      <c r="BA70" s="53"/>
      <c r="BB70" s="53"/>
      <c r="BC70" s="53"/>
      <c r="BD70" s="135"/>
    </row>
    <row r="71" spans="1:56" s="80" customFormat="1" ht="57.35" x14ac:dyDescent="0.5">
      <c r="A71" s="55" t="s">
        <v>434</v>
      </c>
      <c r="B71" s="53" t="s">
        <v>270</v>
      </c>
      <c r="C71" s="56" t="s">
        <v>264</v>
      </c>
      <c r="D71" s="57" t="s">
        <v>43</v>
      </c>
      <c r="E71" s="53" t="s">
        <v>96</v>
      </c>
      <c r="F71" s="56"/>
      <c r="G71" s="58">
        <v>80000</v>
      </c>
      <c r="H71" s="85"/>
      <c r="I71" s="53" t="s">
        <v>85</v>
      </c>
      <c r="J71" s="73">
        <v>43999</v>
      </c>
      <c r="K71" s="94"/>
      <c r="L71" s="73">
        <f t="shared" si="150"/>
        <v>44004</v>
      </c>
      <c r="M71" s="73"/>
      <c r="N71" s="84">
        <f t="shared" si="151"/>
        <v>44007</v>
      </c>
      <c r="O71" s="84"/>
      <c r="P71" s="84">
        <f t="shared" si="152"/>
        <v>44021</v>
      </c>
      <c r="Q71" s="62"/>
      <c r="R71" s="62" t="s">
        <v>363</v>
      </c>
      <c r="S71" s="62" t="s">
        <v>363</v>
      </c>
      <c r="T71" s="62" t="s">
        <v>363</v>
      </c>
      <c r="U71" s="62" t="s">
        <v>363</v>
      </c>
      <c r="V71" s="62" t="s">
        <v>363</v>
      </c>
      <c r="W71" s="62" t="s">
        <v>363</v>
      </c>
      <c r="X71" s="62" t="s">
        <v>363</v>
      </c>
      <c r="Y71" s="62" t="s">
        <v>363</v>
      </c>
      <c r="Z71" s="84">
        <f t="shared" si="153"/>
        <v>44035</v>
      </c>
      <c r="AA71" s="62"/>
      <c r="AB71" s="62" t="s">
        <v>363</v>
      </c>
      <c r="AC71" s="62" t="s">
        <v>363</v>
      </c>
      <c r="AD71" s="62" t="s">
        <v>363</v>
      </c>
      <c r="AE71" s="62" t="s">
        <v>363</v>
      </c>
      <c r="AF71" s="73">
        <f t="shared" si="154"/>
        <v>44045</v>
      </c>
      <c r="AG71" s="53"/>
      <c r="AH71" s="73">
        <f t="shared" si="155"/>
        <v>44040</v>
      </c>
      <c r="AI71" s="53"/>
      <c r="AJ71" s="73">
        <f t="shared" si="156"/>
        <v>44048</v>
      </c>
      <c r="AK71" s="53"/>
      <c r="AL71" s="73">
        <f t="shared" si="157"/>
        <v>44053</v>
      </c>
      <c r="AM71" s="53"/>
      <c r="AN71" s="53"/>
      <c r="AO71" s="73">
        <f t="shared" si="158"/>
        <v>44055</v>
      </c>
      <c r="AP71" s="53"/>
      <c r="AQ71" s="73">
        <f t="shared" si="159"/>
        <v>44062</v>
      </c>
      <c r="AR71" s="53"/>
      <c r="AS71" s="53"/>
      <c r="AT71" s="53"/>
      <c r="AU71" s="53"/>
      <c r="AV71" s="53" t="s">
        <v>363</v>
      </c>
      <c r="AW71" s="53" t="s">
        <v>363</v>
      </c>
      <c r="AX71" s="73">
        <f t="shared" si="160"/>
        <v>44076</v>
      </c>
      <c r="AY71" s="53"/>
      <c r="AZ71" s="53"/>
      <c r="BA71" s="53"/>
      <c r="BB71" s="53"/>
      <c r="BC71" s="53"/>
      <c r="BD71" s="135"/>
    </row>
    <row r="72" spans="1:56" s="80" customFormat="1" ht="15.35" x14ac:dyDescent="0.5">
      <c r="A72" s="55"/>
      <c r="B72" s="53"/>
      <c r="C72" s="56"/>
      <c r="D72" s="57"/>
      <c r="E72" s="53"/>
      <c r="F72" s="56"/>
      <c r="G72" s="58"/>
      <c r="H72" s="85"/>
      <c r="I72" s="53"/>
      <c r="J72" s="73">
        <v>44000</v>
      </c>
      <c r="K72" s="94"/>
      <c r="L72" s="73">
        <f t="shared" si="150"/>
        <v>44005</v>
      </c>
      <c r="M72" s="73"/>
      <c r="N72" s="84">
        <f t="shared" si="151"/>
        <v>44008</v>
      </c>
      <c r="O72" s="84"/>
      <c r="P72" s="84">
        <f t="shared" si="152"/>
        <v>44022</v>
      </c>
      <c r="Q72" s="62"/>
      <c r="R72" s="62" t="s">
        <v>363</v>
      </c>
      <c r="S72" s="62" t="s">
        <v>363</v>
      </c>
      <c r="T72" s="62" t="s">
        <v>363</v>
      </c>
      <c r="U72" s="62" t="s">
        <v>363</v>
      </c>
      <c r="V72" s="62" t="s">
        <v>363</v>
      </c>
      <c r="W72" s="62" t="s">
        <v>363</v>
      </c>
      <c r="X72" s="62" t="s">
        <v>363</v>
      </c>
      <c r="Y72" s="62" t="s">
        <v>363</v>
      </c>
      <c r="Z72" s="84">
        <f t="shared" si="153"/>
        <v>44036</v>
      </c>
      <c r="AA72" s="62"/>
      <c r="AB72" s="62" t="s">
        <v>363</v>
      </c>
      <c r="AC72" s="62" t="s">
        <v>363</v>
      </c>
      <c r="AD72" s="62" t="s">
        <v>363</v>
      </c>
      <c r="AE72" s="62" t="s">
        <v>363</v>
      </c>
      <c r="AF72" s="73">
        <f t="shared" si="154"/>
        <v>44046</v>
      </c>
      <c r="AG72" s="53"/>
      <c r="AH72" s="73">
        <f t="shared" si="155"/>
        <v>44041</v>
      </c>
      <c r="AI72" s="53"/>
      <c r="AJ72" s="73">
        <f t="shared" si="156"/>
        <v>44049</v>
      </c>
      <c r="AK72" s="53"/>
      <c r="AL72" s="73">
        <f t="shared" si="157"/>
        <v>44054</v>
      </c>
      <c r="AM72" s="53"/>
      <c r="AN72" s="53"/>
      <c r="AO72" s="73">
        <f t="shared" si="158"/>
        <v>44056</v>
      </c>
      <c r="AP72" s="53"/>
      <c r="AQ72" s="73">
        <f t="shared" si="159"/>
        <v>44063</v>
      </c>
      <c r="AR72" s="53"/>
      <c r="AS72" s="53"/>
      <c r="AT72" s="53"/>
      <c r="AU72" s="53"/>
      <c r="AV72" s="53" t="s">
        <v>363</v>
      </c>
      <c r="AW72" s="53" t="s">
        <v>363</v>
      </c>
      <c r="AX72" s="73">
        <f t="shared" si="160"/>
        <v>44077</v>
      </c>
      <c r="AY72" s="53"/>
      <c r="AZ72" s="53"/>
      <c r="BA72" s="53"/>
      <c r="BB72" s="53"/>
      <c r="BC72" s="53"/>
      <c r="BD72" s="135"/>
    </row>
    <row r="73" spans="1:56" s="80" customFormat="1" ht="28.7" x14ac:dyDescent="0.5">
      <c r="A73" s="55" t="s">
        <v>261</v>
      </c>
      <c r="B73" s="53" t="s">
        <v>271</v>
      </c>
      <c r="C73" s="56" t="s">
        <v>264</v>
      </c>
      <c r="D73" s="57" t="s">
        <v>43</v>
      </c>
      <c r="E73" s="53" t="s">
        <v>96</v>
      </c>
      <c r="F73" s="56"/>
      <c r="G73" s="58">
        <v>15000</v>
      </c>
      <c r="H73" s="85"/>
      <c r="I73" s="53" t="s">
        <v>85</v>
      </c>
      <c r="J73" s="73">
        <v>44001</v>
      </c>
      <c r="K73" s="94"/>
      <c r="L73" s="73">
        <f t="shared" si="150"/>
        <v>44006</v>
      </c>
      <c r="M73" s="73"/>
      <c r="N73" s="84">
        <f t="shared" si="151"/>
        <v>44009</v>
      </c>
      <c r="O73" s="84"/>
      <c r="P73" s="84">
        <f t="shared" si="152"/>
        <v>44023</v>
      </c>
      <c r="Q73" s="62"/>
      <c r="R73" s="62" t="s">
        <v>363</v>
      </c>
      <c r="S73" s="62" t="s">
        <v>363</v>
      </c>
      <c r="T73" s="62" t="s">
        <v>363</v>
      </c>
      <c r="U73" s="62" t="s">
        <v>363</v>
      </c>
      <c r="V73" s="62" t="s">
        <v>363</v>
      </c>
      <c r="W73" s="62" t="s">
        <v>363</v>
      </c>
      <c r="X73" s="62" t="s">
        <v>363</v>
      </c>
      <c r="Y73" s="62" t="s">
        <v>363</v>
      </c>
      <c r="Z73" s="84">
        <f t="shared" si="153"/>
        <v>44037</v>
      </c>
      <c r="AA73" s="62"/>
      <c r="AB73" s="62" t="s">
        <v>363</v>
      </c>
      <c r="AC73" s="62" t="s">
        <v>363</v>
      </c>
      <c r="AD73" s="62" t="s">
        <v>363</v>
      </c>
      <c r="AE73" s="62" t="s">
        <v>363</v>
      </c>
      <c r="AF73" s="73">
        <f t="shared" si="154"/>
        <v>44047</v>
      </c>
      <c r="AG73" s="53"/>
      <c r="AH73" s="73">
        <f t="shared" si="155"/>
        <v>44042</v>
      </c>
      <c r="AI73" s="53"/>
      <c r="AJ73" s="73">
        <f t="shared" si="156"/>
        <v>44050</v>
      </c>
      <c r="AK73" s="53"/>
      <c r="AL73" s="73">
        <f t="shared" si="157"/>
        <v>44055</v>
      </c>
      <c r="AM73" s="53"/>
      <c r="AN73" s="53"/>
      <c r="AO73" s="73">
        <f t="shared" si="158"/>
        <v>44057</v>
      </c>
      <c r="AP73" s="53"/>
      <c r="AQ73" s="73">
        <f t="shared" si="159"/>
        <v>44064</v>
      </c>
      <c r="AR73" s="53"/>
      <c r="AS73" s="53"/>
      <c r="AT73" s="53"/>
      <c r="AU73" s="53"/>
      <c r="AV73" s="53" t="s">
        <v>363</v>
      </c>
      <c r="AW73" s="53" t="s">
        <v>363</v>
      </c>
      <c r="AX73" s="73">
        <f t="shared" si="160"/>
        <v>44078</v>
      </c>
      <c r="AY73" s="53"/>
      <c r="AZ73" s="53"/>
      <c r="BA73" s="53"/>
      <c r="BB73" s="53"/>
      <c r="BC73" s="53"/>
      <c r="BD73" s="135"/>
    </row>
    <row r="74" spans="1:56" s="80" customFormat="1" ht="28.7" x14ac:dyDescent="0.5">
      <c r="A74" s="55" t="s">
        <v>262</v>
      </c>
      <c r="B74" s="53" t="s">
        <v>272</v>
      </c>
      <c r="C74" s="56" t="s">
        <v>264</v>
      </c>
      <c r="D74" s="57" t="s">
        <v>43</v>
      </c>
      <c r="E74" s="53" t="s">
        <v>96</v>
      </c>
      <c r="F74" s="56"/>
      <c r="G74" s="58">
        <v>40000</v>
      </c>
      <c r="H74" s="85"/>
      <c r="I74" s="53" t="s">
        <v>84</v>
      </c>
      <c r="J74" s="73">
        <v>44002</v>
      </c>
      <c r="K74" s="94"/>
      <c r="L74" s="73">
        <f t="shared" si="150"/>
        <v>44007</v>
      </c>
      <c r="M74" s="73"/>
      <c r="N74" s="84">
        <f t="shared" si="151"/>
        <v>44010</v>
      </c>
      <c r="O74" s="84"/>
      <c r="P74" s="84">
        <f t="shared" si="152"/>
        <v>44024</v>
      </c>
      <c r="Q74" s="62"/>
      <c r="R74" s="62" t="s">
        <v>363</v>
      </c>
      <c r="S74" s="62" t="s">
        <v>363</v>
      </c>
      <c r="T74" s="62" t="s">
        <v>363</v>
      </c>
      <c r="U74" s="62" t="s">
        <v>363</v>
      </c>
      <c r="V74" s="62" t="s">
        <v>363</v>
      </c>
      <c r="W74" s="62" t="s">
        <v>363</v>
      </c>
      <c r="X74" s="62" t="s">
        <v>363</v>
      </c>
      <c r="Y74" s="62" t="s">
        <v>363</v>
      </c>
      <c r="Z74" s="84">
        <f t="shared" si="153"/>
        <v>44038</v>
      </c>
      <c r="AA74" s="62"/>
      <c r="AB74" s="62" t="s">
        <v>363</v>
      </c>
      <c r="AC74" s="62" t="s">
        <v>363</v>
      </c>
      <c r="AD74" s="62" t="s">
        <v>363</v>
      </c>
      <c r="AE74" s="62" t="s">
        <v>363</v>
      </c>
      <c r="AF74" s="73">
        <f t="shared" si="154"/>
        <v>44048</v>
      </c>
      <c r="AG74" s="53"/>
      <c r="AH74" s="73">
        <f t="shared" si="155"/>
        <v>44043</v>
      </c>
      <c r="AI74" s="53"/>
      <c r="AJ74" s="73">
        <f t="shared" si="156"/>
        <v>44051</v>
      </c>
      <c r="AK74" s="53"/>
      <c r="AL74" s="73">
        <f t="shared" si="157"/>
        <v>44056</v>
      </c>
      <c r="AM74" s="53"/>
      <c r="AN74" s="53"/>
      <c r="AO74" s="73">
        <f t="shared" si="158"/>
        <v>44058</v>
      </c>
      <c r="AP74" s="53"/>
      <c r="AQ74" s="73">
        <f t="shared" si="159"/>
        <v>44065</v>
      </c>
      <c r="AR74" s="53"/>
      <c r="AS74" s="53"/>
      <c r="AT74" s="53"/>
      <c r="AU74" s="53"/>
      <c r="AV74" s="53" t="s">
        <v>363</v>
      </c>
      <c r="AW74" s="53" t="s">
        <v>363</v>
      </c>
      <c r="AX74" s="73">
        <f t="shared" si="160"/>
        <v>44079</v>
      </c>
      <c r="AY74" s="53"/>
      <c r="AZ74" s="53"/>
      <c r="BA74" s="53"/>
      <c r="BB74" s="53"/>
      <c r="BC74" s="53"/>
      <c r="BD74" s="135"/>
    </row>
    <row r="75" spans="1:56" s="80" customFormat="1" ht="14.7" customHeight="1" x14ac:dyDescent="0.5">
      <c r="A75" s="55" t="s">
        <v>263</v>
      </c>
      <c r="B75" s="53" t="s">
        <v>273</v>
      </c>
      <c r="C75" s="56" t="s">
        <v>264</v>
      </c>
      <c r="D75" s="57" t="s">
        <v>43</v>
      </c>
      <c r="E75" s="53" t="s">
        <v>96</v>
      </c>
      <c r="F75" s="56"/>
      <c r="G75" s="58">
        <v>25000</v>
      </c>
      <c r="H75" s="85"/>
      <c r="I75" s="53" t="s">
        <v>85</v>
      </c>
      <c r="J75" s="73">
        <v>44003</v>
      </c>
      <c r="K75" s="86"/>
      <c r="L75" s="73">
        <f t="shared" si="150"/>
        <v>44008</v>
      </c>
      <c r="M75" s="73"/>
      <c r="N75" s="84">
        <f t="shared" si="151"/>
        <v>44011</v>
      </c>
      <c r="O75" s="84"/>
      <c r="P75" s="84">
        <f t="shared" si="152"/>
        <v>44025</v>
      </c>
      <c r="Q75" s="62"/>
      <c r="R75" s="62" t="s">
        <v>363</v>
      </c>
      <c r="S75" s="62" t="s">
        <v>363</v>
      </c>
      <c r="T75" s="62" t="s">
        <v>363</v>
      </c>
      <c r="U75" s="62" t="s">
        <v>363</v>
      </c>
      <c r="V75" s="62" t="s">
        <v>363</v>
      </c>
      <c r="W75" s="62" t="s">
        <v>363</v>
      </c>
      <c r="X75" s="62" t="s">
        <v>363</v>
      </c>
      <c r="Y75" s="62" t="s">
        <v>363</v>
      </c>
      <c r="Z75" s="84">
        <f t="shared" si="153"/>
        <v>44039</v>
      </c>
      <c r="AA75" s="62"/>
      <c r="AB75" s="62" t="s">
        <v>363</v>
      </c>
      <c r="AC75" s="62" t="s">
        <v>363</v>
      </c>
      <c r="AD75" s="62" t="s">
        <v>363</v>
      </c>
      <c r="AE75" s="62" t="s">
        <v>363</v>
      </c>
      <c r="AF75" s="73">
        <f t="shared" si="154"/>
        <v>44049</v>
      </c>
      <c r="AG75" s="53"/>
      <c r="AH75" s="73">
        <f t="shared" si="155"/>
        <v>44044</v>
      </c>
      <c r="AI75" s="53"/>
      <c r="AJ75" s="73">
        <f t="shared" si="156"/>
        <v>44052</v>
      </c>
      <c r="AK75" s="53"/>
      <c r="AL75" s="73">
        <f t="shared" si="157"/>
        <v>44057</v>
      </c>
      <c r="AM75" s="53"/>
      <c r="AN75" s="53"/>
      <c r="AO75" s="73">
        <f t="shared" si="158"/>
        <v>44059</v>
      </c>
      <c r="AP75" s="53"/>
      <c r="AQ75" s="73">
        <f t="shared" si="159"/>
        <v>44066</v>
      </c>
      <c r="AR75" s="53"/>
      <c r="AS75" s="53"/>
      <c r="AT75" s="53"/>
      <c r="AU75" s="53"/>
      <c r="AV75" s="53" t="s">
        <v>363</v>
      </c>
      <c r="AW75" s="53" t="s">
        <v>363</v>
      </c>
      <c r="AX75" s="73">
        <f t="shared" si="160"/>
        <v>44080</v>
      </c>
      <c r="AY75" s="53"/>
      <c r="AZ75" s="53"/>
      <c r="BA75" s="53"/>
      <c r="BB75" s="53"/>
      <c r="BC75" s="53"/>
      <c r="BD75" s="135"/>
    </row>
    <row r="76" spans="1:56" s="80" customFormat="1" ht="23.25" customHeight="1" x14ac:dyDescent="0.5">
      <c r="A76" s="55" t="s">
        <v>274</v>
      </c>
      <c r="B76" s="53" t="s">
        <v>275</v>
      </c>
      <c r="C76" s="56" t="s">
        <v>264</v>
      </c>
      <c r="D76" s="57" t="s">
        <v>43</v>
      </c>
      <c r="E76" s="53" t="s">
        <v>96</v>
      </c>
      <c r="F76" s="56"/>
      <c r="G76" s="58">
        <v>60000</v>
      </c>
      <c r="H76" s="56"/>
      <c r="I76" s="53" t="s">
        <v>86</v>
      </c>
      <c r="J76" s="73">
        <v>44004</v>
      </c>
      <c r="K76" s="95"/>
      <c r="L76" s="73">
        <f t="shared" si="150"/>
        <v>44009</v>
      </c>
      <c r="M76" s="73"/>
      <c r="N76" s="84">
        <f t="shared" si="151"/>
        <v>44012</v>
      </c>
      <c r="O76" s="84"/>
      <c r="P76" s="84">
        <f t="shared" si="152"/>
        <v>44026</v>
      </c>
      <c r="Q76" s="62"/>
      <c r="R76" s="62" t="s">
        <v>363</v>
      </c>
      <c r="S76" s="62" t="s">
        <v>363</v>
      </c>
      <c r="T76" s="62" t="s">
        <v>363</v>
      </c>
      <c r="U76" s="62" t="s">
        <v>363</v>
      </c>
      <c r="V76" s="62" t="s">
        <v>363</v>
      </c>
      <c r="W76" s="62" t="s">
        <v>363</v>
      </c>
      <c r="X76" s="62" t="s">
        <v>363</v>
      </c>
      <c r="Y76" s="62" t="s">
        <v>363</v>
      </c>
      <c r="Z76" s="84">
        <f t="shared" si="153"/>
        <v>44040</v>
      </c>
      <c r="AA76" s="62"/>
      <c r="AB76" s="62" t="s">
        <v>363</v>
      </c>
      <c r="AC76" s="62" t="s">
        <v>363</v>
      </c>
      <c r="AD76" s="62" t="s">
        <v>363</v>
      </c>
      <c r="AE76" s="62" t="s">
        <v>363</v>
      </c>
      <c r="AF76" s="73">
        <f t="shared" si="154"/>
        <v>44050</v>
      </c>
      <c r="AG76" s="53"/>
      <c r="AH76" s="73">
        <f t="shared" si="155"/>
        <v>44045</v>
      </c>
      <c r="AI76" s="53"/>
      <c r="AJ76" s="73">
        <f t="shared" si="156"/>
        <v>44053</v>
      </c>
      <c r="AK76" s="53"/>
      <c r="AL76" s="73">
        <f t="shared" si="157"/>
        <v>44058</v>
      </c>
      <c r="AM76" s="53"/>
      <c r="AN76" s="53"/>
      <c r="AO76" s="73">
        <f t="shared" si="158"/>
        <v>44060</v>
      </c>
      <c r="AP76" s="53"/>
      <c r="AQ76" s="73">
        <f t="shared" si="159"/>
        <v>44067</v>
      </c>
      <c r="AR76" s="53"/>
      <c r="AS76" s="53"/>
      <c r="AT76" s="53"/>
      <c r="AU76" s="53"/>
      <c r="AV76" s="53" t="s">
        <v>363</v>
      </c>
      <c r="AW76" s="53" t="s">
        <v>363</v>
      </c>
      <c r="AX76" s="73">
        <f t="shared" si="160"/>
        <v>44081</v>
      </c>
      <c r="AY76" s="53"/>
      <c r="AZ76" s="53"/>
      <c r="BA76" s="53"/>
      <c r="BB76" s="53"/>
      <c r="BC76" s="53"/>
      <c r="BD76" s="135"/>
    </row>
    <row r="77" spans="1:56" s="80" customFormat="1" ht="18.75" customHeight="1" x14ac:dyDescent="0.5">
      <c r="A77" s="55" t="s">
        <v>274</v>
      </c>
      <c r="B77" s="53" t="s">
        <v>276</v>
      </c>
      <c r="C77" s="56" t="s">
        <v>264</v>
      </c>
      <c r="D77" s="57" t="s">
        <v>43</v>
      </c>
      <c r="E77" s="53" t="s">
        <v>96</v>
      </c>
      <c r="F77" s="61"/>
      <c r="G77" s="58">
        <v>60000</v>
      </c>
      <c r="H77" s="56"/>
      <c r="I77" s="53" t="s">
        <v>86</v>
      </c>
      <c r="J77" s="73">
        <v>44005</v>
      </c>
      <c r="K77" s="73"/>
      <c r="L77" s="73">
        <f t="shared" si="150"/>
        <v>44010</v>
      </c>
      <c r="M77" s="73"/>
      <c r="N77" s="84">
        <f t="shared" si="151"/>
        <v>44013</v>
      </c>
      <c r="O77" s="84"/>
      <c r="P77" s="84">
        <f t="shared" si="152"/>
        <v>44027</v>
      </c>
      <c r="Q77" s="62"/>
      <c r="R77" s="62" t="s">
        <v>363</v>
      </c>
      <c r="S77" s="62" t="s">
        <v>363</v>
      </c>
      <c r="T77" s="62" t="s">
        <v>363</v>
      </c>
      <c r="U77" s="62" t="s">
        <v>363</v>
      </c>
      <c r="V77" s="62" t="s">
        <v>363</v>
      </c>
      <c r="W77" s="62" t="s">
        <v>363</v>
      </c>
      <c r="X77" s="62" t="s">
        <v>363</v>
      </c>
      <c r="Y77" s="62" t="s">
        <v>363</v>
      </c>
      <c r="Z77" s="84">
        <f t="shared" si="153"/>
        <v>44041</v>
      </c>
      <c r="AA77" s="62"/>
      <c r="AB77" s="62" t="s">
        <v>363</v>
      </c>
      <c r="AC77" s="62" t="s">
        <v>363</v>
      </c>
      <c r="AD77" s="62" t="s">
        <v>363</v>
      </c>
      <c r="AE77" s="62" t="s">
        <v>363</v>
      </c>
      <c r="AF77" s="73">
        <f t="shared" si="154"/>
        <v>44051</v>
      </c>
      <c r="AG77" s="53"/>
      <c r="AH77" s="73">
        <f t="shared" si="155"/>
        <v>44046</v>
      </c>
      <c r="AI77" s="53"/>
      <c r="AJ77" s="73">
        <f t="shared" si="156"/>
        <v>44054</v>
      </c>
      <c r="AK77" s="53"/>
      <c r="AL77" s="73">
        <f t="shared" si="157"/>
        <v>44059</v>
      </c>
      <c r="AM77" s="53"/>
      <c r="AN77" s="53"/>
      <c r="AO77" s="73">
        <f t="shared" si="158"/>
        <v>44061</v>
      </c>
      <c r="AP77" s="53"/>
      <c r="AQ77" s="73">
        <f t="shared" si="159"/>
        <v>44068</v>
      </c>
      <c r="AR77" s="53"/>
      <c r="AS77" s="53"/>
      <c r="AT77" s="53"/>
      <c r="AU77" s="53"/>
      <c r="AV77" s="53" t="s">
        <v>363</v>
      </c>
      <c r="AW77" s="53" t="s">
        <v>363</v>
      </c>
      <c r="AX77" s="73">
        <f t="shared" si="160"/>
        <v>44082</v>
      </c>
      <c r="AY77" s="53"/>
      <c r="AZ77" s="53"/>
      <c r="BA77" s="53"/>
      <c r="BB77" s="53"/>
      <c r="BC77" s="53"/>
      <c r="BD77" s="135"/>
    </row>
    <row r="78" spans="1:56" ht="22.5" customHeight="1" x14ac:dyDescent="0.5">
      <c r="A78" s="55" t="s">
        <v>274</v>
      </c>
      <c r="B78" s="53" t="s">
        <v>277</v>
      </c>
      <c r="C78" s="56" t="s">
        <v>264</v>
      </c>
      <c r="D78" s="57" t="s">
        <v>43</v>
      </c>
      <c r="E78" s="53" t="s">
        <v>96</v>
      </c>
      <c r="F78" s="53"/>
      <c r="G78" s="54">
        <v>45000</v>
      </c>
      <c r="H78" s="48"/>
      <c r="I78" s="47" t="s">
        <v>85</v>
      </c>
      <c r="J78" s="49">
        <v>44006</v>
      </c>
      <c r="K78" s="49"/>
      <c r="L78" s="49">
        <f t="shared" si="150"/>
        <v>44011</v>
      </c>
      <c r="M78" s="49"/>
      <c r="N78" s="50">
        <f t="shared" si="151"/>
        <v>44014</v>
      </c>
      <c r="O78" s="50"/>
      <c r="P78" s="50">
        <f t="shared" si="152"/>
        <v>44028</v>
      </c>
      <c r="Q78" s="51"/>
      <c r="R78" s="51" t="s">
        <v>363</v>
      </c>
      <c r="S78" s="51" t="s">
        <v>363</v>
      </c>
      <c r="T78" s="51" t="s">
        <v>363</v>
      </c>
      <c r="U78" s="51" t="s">
        <v>363</v>
      </c>
      <c r="V78" s="51" t="s">
        <v>363</v>
      </c>
      <c r="W78" s="51" t="s">
        <v>363</v>
      </c>
      <c r="X78" s="51" t="s">
        <v>363</v>
      </c>
      <c r="Y78" s="51" t="s">
        <v>363</v>
      </c>
      <c r="Z78" s="50">
        <f t="shared" si="153"/>
        <v>44042</v>
      </c>
      <c r="AA78" s="51"/>
      <c r="AB78" s="51" t="s">
        <v>363</v>
      </c>
      <c r="AC78" s="51" t="s">
        <v>363</v>
      </c>
      <c r="AD78" s="51" t="s">
        <v>363</v>
      </c>
      <c r="AE78" s="51" t="s">
        <v>363</v>
      </c>
      <c r="AF78" s="49">
        <f t="shared" si="154"/>
        <v>44052</v>
      </c>
      <c r="AG78" s="47"/>
      <c r="AH78" s="49">
        <f t="shared" si="155"/>
        <v>44047</v>
      </c>
      <c r="AI78" s="47"/>
      <c r="AJ78" s="49">
        <f t="shared" si="156"/>
        <v>44055</v>
      </c>
      <c r="AK78" s="47"/>
      <c r="AL78" s="49">
        <f t="shared" si="157"/>
        <v>44060</v>
      </c>
      <c r="AM78" s="47"/>
      <c r="AN78" s="47"/>
      <c r="AO78" s="49">
        <f t="shared" si="158"/>
        <v>44062</v>
      </c>
      <c r="AP78" s="47"/>
      <c r="AQ78" s="49">
        <f t="shared" si="159"/>
        <v>44069</v>
      </c>
      <c r="AR78" s="47"/>
      <c r="AS78" s="47"/>
      <c r="AT78" s="47"/>
      <c r="AU78" s="47"/>
      <c r="AV78" s="47" t="s">
        <v>363</v>
      </c>
      <c r="AW78" s="47" t="s">
        <v>363</v>
      </c>
      <c r="AX78" s="49">
        <f t="shared" si="160"/>
        <v>44083</v>
      </c>
      <c r="AY78" s="47"/>
      <c r="AZ78" s="47"/>
      <c r="BA78" s="47"/>
      <c r="BB78" s="47"/>
      <c r="BC78" s="47"/>
      <c r="BD78" s="133"/>
    </row>
    <row r="79" spans="1:56" x14ac:dyDescent="0.5">
      <c r="A79" s="53" t="s">
        <v>278</v>
      </c>
      <c r="B79" s="53" t="s">
        <v>290</v>
      </c>
      <c r="C79" s="53" t="s">
        <v>25</v>
      </c>
      <c r="D79" s="57" t="s">
        <v>43</v>
      </c>
      <c r="E79" s="53" t="s">
        <v>50</v>
      </c>
      <c r="F79" s="53"/>
      <c r="G79" s="54">
        <v>17900</v>
      </c>
      <c r="H79" s="77"/>
      <c r="I79" s="47" t="s">
        <v>85</v>
      </c>
      <c r="J79" s="49">
        <v>44007</v>
      </c>
      <c r="K79" s="49"/>
      <c r="L79" s="49">
        <f t="shared" si="150"/>
        <v>44012</v>
      </c>
      <c r="M79" s="49"/>
      <c r="N79" s="50">
        <f t="shared" si="151"/>
        <v>44015</v>
      </c>
      <c r="O79" s="50"/>
      <c r="P79" s="50">
        <f t="shared" si="152"/>
        <v>44029</v>
      </c>
      <c r="Q79" s="51"/>
      <c r="R79" s="50">
        <f t="shared" ref="R79" si="161">P79+14</f>
        <v>44043</v>
      </c>
      <c r="S79" s="51"/>
      <c r="T79" s="50">
        <f t="shared" ref="T79" si="162">R79+14</f>
        <v>44057</v>
      </c>
      <c r="U79" s="51"/>
      <c r="V79" s="49">
        <f t="shared" ref="V79" si="163">T79+3</f>
        <v>44060</v>
      </c>
      <c r="W79" s="47"/>
      <c r="X79" s="49">
        <f>V79+14</f>
        <v>44074</v>
      </c>
      <c r="Y79" s="47"/>
      <c r="Z79" s="50" t="s">
        <v>363</v>
      </c>
      <c r="AA79" s="50" t="s">
        <v>363</v>
      </c>
      <c r="AB79" s="50" t="s">
        <v>363</v>
      </c>
      <c r="AC79" s="50" t="s">
        <v>363</v>
      </c>
      <c r="AD79" s="50" t="s">
        <v>363</v>
      </c>
      <c r="AE79" s="50" t="s">
        <v>363</v>
      </c>
      <c r="AF79" s="49">
        <f>AH79+14</f>
        <v>44102</v>
      </c>
      <c r="AG79" s="47"/>
      <c r="AH79" s="49">
        <f>X79+14</f>
        <v>44088</v>
      </c>
      <c r="AI79" s="47"/>
      <c r="AJ79" s="49">
        <f t="shared" si="156"/>
        <v>44105</v>
      </c>
      <c r="AK79" s="47"/>
      <c r="AL79" s="49">
        <f t="shared" si="157"/>
        <v>44110</v>
      </c>
      <c r="AM79" s="47"/>
      <c r="AN79" s="47"/>
      <c r="AO79" s="49">
        <f t="shared" si="158"/>
        <v>44112</v>
      </c>
      <c r="AP79" s="47"/>
      <c r="AQ79" s="49">
        <f t="shared" si="159"/>
        <v>44119</v>
      </c>
      <c r="AR79" s="47"/>
      <c r="AS79" s="47"/>
      <c r="AT79" s="47"/>
      <c r="AU79" s="47"/>
      <c r="AV79" s="47" t="s">
        <v>363</v>
      </c>
      <c r="AW79" s="47" t="s">
        <v>363</v>
      </c>
      <c r="AX79" s="49">
        <f t="shared" si="160"/>
        <v>44133</v>
      </c>
      <c r="AY79" s="47"/>
      <c r="AZ79" s="47"/>
      <c r="BA79" s="47"/>
      <c r="BB79" s="47"/>
      <c r="BC79" s="47"/>
      <c r="BD79" s="133"/>
    </row>
    <row r="80" spans="1:56" x14ac:dyDescent="0.5">
      <c r="A80" s="53" t="s">
        <v>279</v>
      </c>
      <c r="B80" s="53" t="s">
        <v>291</v>
      </c>
      <c r="C80" s="53" t="s">
        <v>25</v>
      </c>
      <c r="D80" s="57" t="s">
        <v>43</v>
      </c>
      <c r="E80" s="53" t="s">
        <v>96</v>
      </c>
      <c r="F80" s="53"/>
      <c r="G80" s="54">
        <v>17900</v>
      </c>
      <c r="H80" s="77"/>
      <c r="I80" s="47" t="s">
        <v>85</v>
      </c>
      <c r="J80" s="49">
        <v>44008</v>
      </c>
      <c r="K80" s="49"/>
      <c r="L80" s="49">
        <f>J80+5</f>
        <v>44013</v>
      </c>
      <c r="M80" s="49"/>
      <c r="N80" s="50">
        <f>L80+3</f>
        <v>44016</v>
      </c>
      <c r="O80" s="50"/>
      <c r="P80" s="50">
        <f>N80+14</f>
        <v>44030</v>
      </c>
      <c r="Q80" s="51"/>
      <c r="R80" s="51" t="s">
        <v>363</v>
      </c>
      <c r="S80" s="51" t="s">
        <v>363</v>
      </c>
      <c r="T80" s="51" t="s">
        <v>363</v>
      </c>
      <c r="U80" s="51" t="s">
        <v>363</v>
      </c>
      <c r="V80" s="51" t="s">
        <v>363</v>
      </c>
      <c r="W80" s="51" t="s">
        <v>363</v>
      </c>
      <c r="X80" s="51" t="s">
        <v>363</v>
      </c>
      <c r="Y80" s="51" t="s">
        <v>363</v>
      </c>
      <c r="Z80" s="50">
        <f>P80+14</f>
        <v>44044</v>
      </c>
      <c r="AA80" s="51"/>
      <c r="AB80" s="51" t="s">
        <v>363</v>
      </c>
      <c r="AC80" s="51" t="s">
        <v>363</v>
      </c>
      <c r="AD80" s="51" t="s">
        <v>363</v>
      </c>
      <c r="AE80" s="51" t="s">
        <v>363</v>
      </c>
      <c r="AF80" s="49">
        <f>AH80+5</f>
        <v>44054</v>
      </c>
      <c r="AG80" s="47"/>
      <c r="AH80" s="49">
        <f>Z80+5</f>
        <v>44049</v>
      </c>
      <c r="AI80" s="47"/>
      <c r="AJ80" s="49">
        <f>AF80+3</f>
        <v>44057</v>
      </c>
      <c r="AK80" s="47"/>
      <c r="AL80" s="49">
        <f>AJ80+5</f>
        <v>44062</v>
      </c>
      <c r="AM80" s="47"/>
      <c r="AN80" s="47"/>
      <c r="AO80" s="49">
        <f>AL80+2</f>
        <v>44064</v>
      </c>
      <c r="AP80" s="47"/>
      <c r="AQ80" s="49">
        <f>AO80+7</f>
        <v>44071</v>
      </c>
      <c r="AR80" s="47"/>
      <c r="AS80" s="47"/>
      <c r="AT80" s="47"/>
      <c r="AU80" s="47"/>
      <c r="AV80" s="47" t="s">
        <v>363</v>
      </c>
      <c r="AW80" s="47" t="s">
        <v>363</v>
      </c>
      <c r="AX80" s="49">
        <f>AQ80+14</f>
        <v>44085</v>
      </c>
      <c r="AY80" s="47"/>
      <c r="AZ80" s="47"/>
      <c r="BA80" s="47"/>
      <c r="BB80" s="47"/>
      <c r="BC80" s="47"/>
      <c r="BD80" s="133"/>
    </row>
    <row r="81" spans="1:56" x14ac:dyDescent="0.5">
      <c r="A81" s="53" t="s">
        <v>280</v>
      </c>
      <c r="B81" s="53" t="s">
        <v>292</v>
      </c>
      <c r="C81" s="53" t="s">
        <v>25</v>
      </c>
      <c r="D81" s="57" t="s">
        <v>43</v>
      </c>
      <c r="E81" s="53" t="s">
        <v>53</v>
      </c>
      <c r="F81" s="53"/>
      <c r="G81" s="54">
        <v>40000</v>
      </c>
      <c r="H81" s="77"/>
      <c r="I81" s="47" t="s">
        <v>85</v>
      </c>
      <c r="J81" s="49">
        <v>44009</v>
      </c>
      <c r="K81" s="49"/>
      <c r="L81" s="49">
        <f>J81+5</f>
        <v>44014</v>
      </c>
      <c r="M81" s="49"/>
      <c r="N81" s="50">
        <f>L81+3</f>
        <v>44017</v>
      </c>
      <c r="O81" s="50"/>
      <c r="P81" s="50">
        <f>N81+14</f>
        <v>44031</v>
      </c>
      <c r="Q81" s="51"/>
      <c r="R81" s="50">
        <f>P81+14</f>
        <v>44045</v>
      </c>
      <c r="S81" s="51"/>
      <c r="T81" s="50">
        <f>R81+14</f>
        <v>44059</v>
      </c>
      <c r="U81" s="51"/>
      <c r="V81" s="49">
        <f>T81+3</f>
        <v>44062</v>
      </c>
      <c r="W81" s="47"/>
      <c r="X81" s="49">
        <f>V81+30</f>
        <v>44092</v>
      </c>
      <c r="Y81" s="47"/>
      <c r="Z81" s="50">
        <f>X81+14</f>
        <v>44106</v>
      </c>
      <c r="AA81" s="51"/>
      <c r="AB81" s="50">
        <f>Z81+14</f>
        <v>44120</v>
      </c>
      <c r="AC81" s="51"/>
      <c r="AD81" s="50">
        <f>AB81+7</f>
        <v>44127</v>
      </c>
      <c r="AE81" s="51"/>
      <c r="AF81" s="49">
        <f>AD81+14</f>
        <v>44141</v>
      </c>
      <c r="AG81" s="47"/>
      <c r="AH81" s="49">
        <f>AD81+5</f>
        <v>44132</v>
      </c>
      <c r="AI81" s="47"/>
      <c r="AJ81" s="49">
        <f>AF81+3</f>
        <v>44144</v>
      </c>
      <c r="AK81" s="47"/>
      <c r="AL81" s="49">
        <f>AJ81+5</f>
        <v>44149</v>
      </c>
      <c r="AM81" s="47"/>
      <c r="AN81" s="47"/>
      <c r="AO81" s="49">
        <f>AL81+2</f>
        <v>44151</v>
      </c>
      <c r="AP81" s="47"/>
      <c r="AQ81" s="49">
        <f>AO81+7</f>
        <v>44158</v>
      </c>
      <c r="AR81" s="47"/>
      <c r="AS81" s="47"/>
      <c r="AT81" s="47"/>
      <c r="AU81" s="47"/>
      <c r="AV81" s="47" t="s">
        <v>363</v>
      </c>
      <c r="AW81" s="47" t="s">
        <v>363</v>
      </c>
      <c r="AX81" s="49">
        <f>AQ81+14</f>
        <v>44172</v>
      </c>
      <c r="AY81" s="47"/>
      <c r="AZ81" s="47"/>
      <c r="BA81" s="47"/>
      <c r="BB81" s="47"/>
      <c r="BC81" s="47"/>
      <c r="BD81" s="133"/>
    </row>
    <row r="82" spans="1:56" ht="15" customHeight="1" x14ac:dyDescent="0.5">
      <c r="A82" s="53" t="s">
        <v>281</v>
      </c>
      <c r="B82" s="53" t="s">
        <v>293</v>
      </c>
      <c r="C82" s="53" t="s">
        <v>25</v>
      </c>
      <c r="D82" s="57" t="s">
        <v>43</v>
      </c>
      <c r="E82" s="53" t="s">
        <v>96</v>
      </c>
      <c r="F82" s="53"/>
      <c r="G82" s="54">
        <v>45000</v>
      </c>
      <c r="H82" s="77"/>
      <c r="I82" s="47" t="s">
        <v>85</v>
      </c>
      <c r="J82" s="49">
        <v>44012</v>
      </c>
      <c r="K82" s="49"/>
      <c r="L82" s="49">
        <f t="shared" ref="L82:L84" si="164">J82+5</f>
        <v>44017</v>
      </c>
      <c r="M82" s="49"/>
      <c r="N82" s="50">
        <f t="shared" ref="N82:N84" si="165">L82+3</f>
        <v>44020</v>
      </c>
      <c r="O82" s="50"/>
      <c r="P82" s="50">
        <f t="shared" ref="P82:P84" si="166">N82+14</f>
        <v>44034</v>
      </c>
      <c r="Q82" s="51"/>
      <c r="R82" s="51" t="s">
        <v>363</v>
      </c>
      <c r="S82" s="51" t="s">
        <v>363</v>
      </c>
      <c r="T82" s="51" t="s">
        <v>363</v>
      </c>
      <c r="U82" s="51" t="s">
        <v>363</v>
      </c>
      <c r="V82" s="51" t="s">
        <v>363</v>
      </c>
      <c r="W82" s="51" t="s">
        <v>363</v>
      </c>
      <c r="X82" s="51" t="s">
        <v>363</v>
      </c>
      <c r="Y82" s="51" t="s">
        <v>363</v>
      </c>
      <c r="Z82" s="50">
        <f t="shared" ref="Z82:Z84" si="167">P82+14</f>
        <v>44048</v>
      </c>
      <c r="AA82" s="51"/>
      <c r="AB82" s="51" t="s">
        <v>363</v>
      </c>
      <c r="AC82" s="51" t="s">
        <v>363</v>
      </c>
      <c r="AD82" s="51" t="s">
        <v>363</v>
      </c>
      <c r="AE82" s="51" t="s">
        <v>363</v>
      </c>
      <c r="AF82" s="49">
        <f t="shared" ref="AF82:AF84" si="168">AH82+5</f>
        <v>44058</v>
      </c>
      <c r="AG82" s="47"/>
      <c r="AH82" s="49">
        <f t="shared" ref="AH82:AH84" si="169">Z82+5</f>
        <v>44053</v>
      </c>
      <c r="AI82" s="47"/>
      <c r="AJ82" s="49">
        <f t="shared" ref="AJ82:AJ84" si="170">AF82+3</f>
        <v>44061</v>
      </c>
      <c r="AK82" s="47"/>
      <c r="AL82" s="49">
        <f t="shared" ref="AL82:AL84" si="171">AJ82+5</f>
        <v>44066</v>
      </c>
      <c r="AM82" s="47"/>
      <c r="AN82" s="47"/>
      <c r="AO82" s="49">
        <f t="shared" ref="AO82:AO84" si="172">AL82+2</f>
        <v>44068</v>
      </c>
      <c r="AP82" s="47"/>
      <c r="AQ82" s="49">
        <f t="shared" ref="AQ82:AQ84" si="173">AO82+7</f>
        <v>44075</v>
      </c>
      <c r="AR82" s="47"/>
      <c r="AS82" s="47"/>
      <c r="AT82" s="47"/>
      <c r="AU82" s="47"/>
      <c r="AV82" s="47" t="s">
        <v>363</v>
      </c>
      <c r="AW82" s="47" t="s">
        <v>363</v>
      </c>
      <c r="AX82" s="49">
        <f t="shared" ref="AX82:AX84" si="174">AQ82+14</f>
        <v>44089</v>
      </c>
      <c r="AY82" s="47"/>
      <c r="AZ82" s="47"/>
      <c r="BA82" s="47"/>
      <c r="BB82" s="47"/>
      <c r="BC82" s="47"/>
      <c r="BD82" s="133"/>
    </row>
    <row r="83" spans="1:56" x14ac:dyDescent="0.5">
      <c r="A83" s="53" t="s">
        <v>282</v>
      </c>
      <c r="B83" s="53" t="s">
        <v>294</v>
      </c>
      <c r="C83" s="53" t="s">
        <v>25</v>
      </c>
      <c r="D83" s="57" t="s">
        <v>43</v>
      </c>
      <c r="E83" s="53" t="s">
        <v>96</v>
      </c>
      <c r="F83" s="53"/>
      <c r="G83" s="54">
        <v>10000</v>
      </c>
      <c r="H83" s="79"/>
      <c r="I83" s="47" t="s">
        <v>84</v>
      </c>
      <c r="J83" s="49">
        <v>43983</v>
      </c>
      <c r="K83" s="49"/>
      <c r="L83" s="49">
        <f t="shared" si="164"/>
        <v>43988</v>
      </c>
      <c r="M83" s="49"/>
      <c r="N83" s="50">
        <f t="shared" si="165"/>
        <v>43991</v>
      </c>
      <c r="O83" s="50"/>
      <c r="P83" s="50">
        <f t="shared" si="166"/>
        <v>44005</v>
      </c>
      <c r="Q83" s="51"/>
      <c r="R83" s="51" t="s">
        <v>363</v>
      </c>
      <c r="S83" s="51" t="s">
        <v>363</v>
      </c>
      <c r="T83" s="51" t="s">
        <v>363</v>
      </c>
      <c r="U83" s="51" t="s">
        <v>363</v>
      </c>
      <c r="V83" s="51" t="s">
        <v>363</v>
      </c>
      <c r="W83" s="51" t="s">
        <v>363</v>
      </c>
      <c r="X83" s="51" t="s">
        <v>363</v>
      </c>
      <c r="Y83" s="51" t="s">
        <v>363</v>
      </c>
      <c r="Z83" s="50">
        <f t="shared" si="167"/>
        <v>44019</v>
      </c>
      <c r="AA83" s="51"/>
      <c r="AB83" s="51" t="s">
        <v>363</v>
      </c>
      <c r="AC83" s="51" t="s">
        <v>363</v>
      </c>
      <c r="AD83" s="51" t="s">
        <v>363</v>
      </c>
      <c r="AE83" s="51" t="s">
        <v>363</v>
      </c>
      <c r="AF83" s="49">
        <f t="shared" si="168"/>
        <v>44029</v>
      </c>
      <c r="AG83" s="47"/>
      <c r="AH83" s="49">
        <f t="shared" si="169"/>
        <v>44024</v>
      </c>
      <c r="AI83" s="47"/>
      <c r="AJ83" s="49">
        <f t="shared" si="170"/>
        <v>44032</v>
      </c>
      <c r="AK83" s="47"/>
      <c r="AL83" s="49">
        <f t="shared" si="171"/>
        <v>44037</v>
      </c>
      <c r="AM83" s="47"/>
      <c r="AN83" s="47"/>
      <c r="AO83" s="49">
        <f t="shared" si="172"/>
        <v>44039</v>
      </c>
      <c r="AP83" s="47"/>
      <c r="AQ83" s="49">
        <f t="shared" si="173"/>
        <v>44046</v>
      </c>
      <c r="AR83" s="47"/>
      <c r="AS83" s="47"/>
      <c r="AT83" s="47"/>
      <c r="AU83" s="47"/>
      <c r="AV83" s="47" t="s">
        <v>363</v>
      </c>
      <c r="AW83" s="47" t="s">
        <v>363</v>
      </c>
      <c r="AX83" s="49">
        <f t="shared" si="174"/>
        <v>44060</v>
      </c>
      <c r="AY83" s="47"/>
      <c r="AZ83" s="47"/>
      <c r="BA83" s="47"/>
      <c r="BB83" s="47"/>
      <c r="BC83" s="47"/>
      <c r="BD83" s="133"/>
    </row>
    <row r="84" spans="1:56" x14ac:dyDescent="0.5">
      <c r="A84" s="53" t="s">
        <v>283</v>
      </c>
      <c r="B84" s="53" t="s">
        <v>295</v>
      </c>
      <c r="C84" s="53" t="s">
        <v>25</v>
      </c>
      <c r="D84" s="57" t="s">
        <v>43</v>
      </c>
      <c r="E84" s="53" t="s">
        <v>96</v>
      </c>
      <c r="F84" s="53"/>
      <c r="G84" s="54">
        <v>10000</v>
      </c>
      <c r="H84" s="77"/>
      <c r="I84" s="47" t="s">
        <v>84</v>
      </c>
      <c r="J84" s="49">
        <v>44105</v>
      </c>
      <c r="K84" s="49"/>
      <c r="L84" s="49">
        <f t="shared" si="164"/>
        <v>44110</v>
      </c>
      <c r="M84" s="49"/>
      <c r="N84" s="50">
        <f t="shared" si="165"/>
        <v>44113</v>
      </c>
      <c r="O84" s="50"/>
      <c r="P84" s="50">
        <f t="shared" si="166"/>
        <v>44127</v>
      </c>
      <c r="Q84" s="51"/>
      <c r="R84" s="51" t="s">
        <v>363</v>
      </c>
      <c r="S84" s="51" t="s">
        <v>363</v>
      </c>
      <c r="T84" s="51" t="s">
        <v>363</v>
      </c>
      <c r="U84" s="51" t="s">
        <v>363</v>
      </c>
      <c r="V84" s="51" t="s">
        <v>363</v>
      </c>
      <c r="W84" s="51" t="s">
        <v>363</v>
      </c>
      <c r="X84" s="51" t="s">
        <v>363</v>
      </c>
      <c r="Y84" s="51" t="s">
        <v>363</v>
      </c>
      <c r="Z84" s="50">
        <f t="shared" si="167"/>
        <v>44141</v>
      </c>
      <c r="AA84" s="51"/>
      <c r="AB84" s="51" t="s">
        <v>363</v>
      </c>
      <c r="AC84" s="51" t="s">
        <v>363</v>
      </c>
      <c r="AD84" s="51" t="s">
        <v>363</v>
      </c>
      <c r="AE84" s="51" t="s">
        <v>363</v>
      </c>
      <c r="AF84" s="49">
        <f t="shared" si="168"/>
        <v>44151</v>
      </c>
      <c r="AG84" s="47"/>
      <c r="AH84" s="49">
        <f t="shared" si="169"/>
        <v>44146</v>
      </c>
      <c r="AI84" s="47"/>
      <c r="AJ84" s="49">
        <f t="shared" si="170"/>
        <v>44154</v>
      </c>
      <c r="AK84" s="47"/>
      <c r="AL84" s="49">
        <f t="shared" si="171"/>
        <v>44159</v>
      </c>
      <c r="AM84" s="47"/>
      <c r="AN84" s="47"/>
      <c r="AO84" s="49">
        <f t="shared" si="172"/>
        <v>44161</v>
      </c>
      <c r="AP84" s="47"/>
      <c r="AQ84" s="49">
        <f t="shared" si="173"/>
        <v>44168</v>
      </c>
      <c r="AR84" s="47"/>
      <c r="AS84" s="47"/>
      <c r="AT84" s="47"/>
      <c r="AU84" s="47"/>
      <c r="AV84" s="47" t="s">
        <v>363</v>
      </c>
      <c r="AW84" s="47" t="s">
        <v>363</v>
      </c>
      <c r="AX84" s="49">
        <f t="shared" si="174"/>
        <v>44182</v>
      </c>
      <c r="AY84" s="47"/>
      <c r="AZ84" s="47"/>
      <c r="BA84" s="47"/>
      <c r="BB84" s="47"/>
      <c r="BC84" s="47"/>
      <c r="BD84" s="133"/>
    </row>
    <row r="85" spans="1:56" x14ac:dyDescent="0.5">
      <c r="A85" s="53" t="s">
        <v>284</v>
      </c>
      <c r="B85" s="53" t="s">
        <v>296</v>
      </c>
      <c r="C85" s="53" t="s">
        <v>25</v>
      </c>
      <c r="D85" s="57" t="s">
        <v>43</v>
      </c>
      <c r="E85" s="53" t="s">
        <v>53</v>
      </c>
      <c r="F85" s="53"/>
      <c r="G85" s="54">
        <v>15000</v>
      </c>
      <c r="H85" s="77"/>
      <c r="I85" s="47" t="s">
        <v>84</v>
      </c>
      <c r="J85" s="49">
        <v>44105</v>
      </c>
      <c r="K85" s="49"/>
      <c r="L85" s="49">
        <f>J85+5</f>
        <v>44110</v>
      </c>
      <c r="M85" s="49"/>
      <c r="N85" s="50">
        <f>L85+3</f>
        <v>44113</v>
      </c>
      <c r="O85" s="50"/>
      <c r="P85" s="50">
        <f>N85+14</f>
        <v>44127</v>
      </c>
      <c r="Q85" s="51"/>
      <c r="R85" s="50">
        <f>P85+14</f>
        <v>44141</v>
      </c>
      <c r="S85" s="51"/>
      <c r="T85" s="50">
        <f>R85+14</f>
        <v>44155</v>
      </c>
      <c r="U85" s="51"/>
      <c r="V85" s="49">
        <f>T85+3</f>
        <v>44158</v>
      </c>
      <c r="W85" s="47"/>
      <c r="X85" s="49">
        <f>V85+30</f>
        <v>44188</v>
      </c>
      <c r="Y85" s="47"/>
      <c r="Z85" s="50">
        <f>X85+14</f>
        <v>44202</v>
      </c>
      <c r="AA85" s="51"/>
      <c r="AB85" s="50">
        <f>Z85+14</f>
        <v>44216</v>
      </c>
      <c r="AC85" s="51"/>
      <c r="AD85" s="50">
        <f>AB85+7</f>
        <v>44223</v>
      </c>
      <c r="AE85" s="51"/>
      <c r="AF85" s="49">
        <f>AD85+14</f>
        <v>44237</v>
      </c>
      <c r="AG85" s="47"/>
      <c r="AH85" s="49">
        <f>AD85+5</f>
        <v>44228</v>
      </c>
      <c r="AI85" s="47"/>
      <c r="AJ85" s="49">
        <f>AF85+3</f>
        <v>44240</v>
      </c>
      <c r="AK85" s="47"/>
      <c r="AL85" s="49">
        <f>AJ85+5</f>
        <v>44245</v>
      </c>
      <c r="AM85" s="47"/>
      <c r="AN85" s="47"/>
      <c r="AO85" s="49">
        <f>AL85+2</f>
        <v>44247</v>
      </c>
      <c r="AP85" s="47"/>
      <c r="AQ85" s="49">
        <f>AO85+7</f>
        <v>44254</v>
      </c>
      <c r="AR85" s="47"/>
      <c r="AS85" s="47"/>
      <c r="AT85" s="47"/>
      <c r="AU85" s="47"/>
      <c r="AV85" s="47" t="s">
        <v>363</v>
      </c>
      <c r="AW85" s="47" t="s">
        <v>363</v>
      </c>
      <c r="AX85" s="49">
        <f>AQ85+14</f>
        <v>44268</v>
      </c>
      <c r="AY85" s="47"/>
      <c r="AZ85" s="47"/>
      <c r="BA85" s="47"/>
      <c r="BB85" s="47"/>
      <c r="BC85" s="47"/>
      <c r="BD85" s="133"/>
    </row>
    <row r="86" spans="1:56" x14ac:dyDescent="0.5">
      <c r="A86" s="53" t="s">
        <v>297</v>
      </c>
      <c r="B86" s="53" t="s">
        <v>323</v>
      </c>
      <c r="C86" s="53" t="s">
        <v>29</v>
      </c>
      <c r="D86" s="57" t="s">
        <v>43</v>
      </c>
      <c r="E86" s="53" t="s">
        <v>96</v>
      </c>
      <c r="F86" s="53"/>
      <c r="G86" s="54">
        <v>20000</v>
      </c>
      <c r="H86" s="77"/>
      <c r="I86" s="47" t="s">
        <v>85</v>
      </c>
      <c r="J86" s="49">
        <v>43983</v>
      </c>
      <c r="K86" s="49"/>
      <c r="L86" s="49">
        <f t="shared" ref="L86:L89" si="175">J86+5</f>
        <v>43988</v>
      </c>
      <c r="M86" s="49"/>
      <c r="N86" s="50">
        <f t="shared" ref="N86:N89" si="176">L86+3</f>
        <v>43991</v>
      </c>
      <c r="O86" s="50"/>
      <c r="P86" s="50">
        <f t="shared" ref="P86:P89" si="177">N86+14</f>
        <v>44005</v>
      </c>
      <c r="Q86" s="51"/>
      <c r="R86" s="51" t="s">
        <v>363</v>
      </c>
      <c r="S86" s="51" t="s">
        <v>363</v>
      </c>
      <c r="T86" s="51" t="s">
        <v>363</v>
      </c>
      <c r="U86" s="51" t="s">
        <v>363</v>
      </c>
      <c r="V86" s="51" t="s">
        <v>363</v>
      </c>
      <c r="W86" s="51" t="s">
        <v>363</v>
      </c>
      <c r="X86" s="51" t="s">
        <v>363</v>
      </c>
      <c r="Y86" s="51" t="s">
        <v>363</v>
      </c>
      <c r="Z86" s="50">
        <f t="shared" ref="Z86:Z87" si="178">P86+14</f>
        <v>44019</v>
      </c>
      <c r="AA86" s="51"/>
      <c r="AB86" s="51" t="s">
        <v>363</v>
      </c>
      <c r="AC86" s="51" t="s">
        <v>363</v>
      </c>
      <c r="AD86" s="51" t="s">
        <v>363</v>
      </c>
      <c r="AE86" s="51" t="s">
        <v>363</v>
      </c>
      <c r="AF86" s="49">
        <f t="shared" ref="AF86:AF87" si="179">AH86+5</f>
        <v>44029</v>
      </c>
      <c r="AG86" s="47"/>
      <c r="AH86" s="49">
        <f t="shared" ref="AH86:AH87" si="180">Z86+5</f>
        <v>44024</v>
      </c>
      <c r="AI86" s="47"/>
      <c r="AJ86" s="49">
        <f t="shared" ref="AJ86:AJ89" si="181">AF86+3</f>
        <v>44032</v>
      </c>
      <c r="AK86" s="47"/>
      <c r="AL86" s="49">
        <f t="shared" ref="AL86:AL89" si="182">AJ86+5</f>
        <v>44037</v>
      </c>
      <c r="AM86" s="47"/>
      <c r="AN86" s="47"/>
      <c r="AO86" s="49">
        <f t="shared" ref="AO86:AO89" si="183">AL86+2</f>
        <v>44039</v>
      </c>
      <c r="AP86" s="47"/>
      <c r="AQ86" s="49">
        <f t="shared" ref="AQ86:AQ89" si="184">AO86+7</f>
        <v>44046</v>
      </c>
      <c r="AR86" s="47"/>
      <c r="AS86" s="47"/>
      <c r="AT86" s="47"/>
      <c r="AU86" s="47"/>
      <c r="AV86" s="47" t="s">
        <v>363</v>
      </c>
      <c r="AW86" s="47" t="s">
        <v>363</v>
      </c>
      <c r="AX86" s="49">
        <f t="shared" ref="AX86:AX89" si="185">AQ86+14</f>
        <v>44060</v>
      </c>
      <c r="AY86" s="47"/>
      <c r="AZ86" s="47"/>
      <c r="BA86" s="47"/>
      <c r="BB86" s="47"/>
      <c r="BC86" s="47"/>
      <c r="BD86" s="133"/>
    </row>
    <row r="87" spans="1:56" x14ac:dyDescent="0.5">
      <c r="A87" s="53" t="s">
        <v>298</v>
      </c>
      <c r="B87" s="53" t="s">
        <v>324</v>
      </c>
      <c r="C87" s="53" t="s">
        <v>29</v>
      </c>
      <c r="D87" s="57" t="s">
        <v>43</v>
      </c>
      <c r="E87" s="53" t="s">
        <v>96</v>
      </c>
      <c r="F87" s="53"/>
      <c r="G87" s="54">
        <v>20000</v>
      </c>
      <c r="H87" s="48"/>
      <c r="I87" s="47" t="s">
        <v>85</v>
      </c>
      <c r="J87" s="49">
        <v>43984</v>
      </c>
      <c r="K87" s="49"/>
      <c r="L87" s="49">
        <f t="shared" si="175"/>
        <v>43989</v>
      </c>
      <c r="M87" s="49"/>
      <c r="N87" s="50">
        <f t="shared" si="176"/>
        <v>43992</v>
      </c>
      <c r="O87" s="50"/>
      <c r="P87" s="50">
        <f t="shared" si="177"/>
        <v>44006</v>
      </c>
      <c r="Q87" s="51"/>
      <c r="R87" s="51" t="s">
        <v>363</v>
      </c>
      <c r="S87" s="51" t="s">
        <v>363</v>
      </c>
      <c r="T87" s="51" t="s">
        <v>363</v>
      </c>
      <c r="U87" s="51" t="s">
        <v>363</v>
      </c>
      <c r="V87" s="51" t="s">
        <v>363</v>
      </c>
      <c r="W87" s="51" t="s">
        <v>363</v>
      </c>
      <c r="X87" s="51" t="s">
        <v>363</v>
      </c>
      <c r="Y87" s="51" t="s">
        <v>363</v>
      </c>
      <c r="Z87" s="50">
        <f t="shared" si="178"/>
        <v>44020</v>
      </c>
      <c r="AA87" s="51"/>
      <c r="AB87" s="51" t="s">
        <v>363</v>
      </c>
      <c r="AC87" s="51" t="s">
        <v>363</v>
      </c>
      <c r="AD87" s="51" t="s">
        <v>363</v>
      </c>
      <c r="AE87" s="51" t="s">
        <v>363</v>
      </c>
      <c r="AF87" s="49">
        <f t="shared" si="179"/>
        <v>44030</v>
      </c>
      <c r="AG87" s="47"/>
      <c r="AH87" s="49">
        <f t="shared" si="180"/>
        <v>44025</v>
      </c>
      <c r="AI87" s="47"/>
      <c r="AJ87" s="49">
        <f t="shared" si="181"/>
        <v>44033</v>
      </c>
      <c r="AK87" s="47"/>
      <c r="AL87" s="49">
        <f t="shared" si="182"/>
        <v>44038</v>
      </c>
      <c r="AM87" s="47"/>
      <c r="AN87" s="47"/>
      <c r="AO87" s="49">
        <f t="shared" si="183"/>
        <v>44040</v>
      </c>
      <c r="AP87" s="47"/>
      <c r="AQ87" s="49">
        <f t="shared" si="184"/>
        <v>44047</v>
      </c>
      <c r="AR87" s="47"/>
      <c r="AS87" s="47"/>
      <c r="AT87" s="47"/>
      <c r="AU87" s="47"/>
      <c r="AV87" s="47" t="s">
        <v>363</v>
      </c>
      <c r="AW87" s="47" t="s">
        <v>363</v>
      </c>
      <c r="AX87" s="49">
        <f t="shared" si="185"/>
        <v>44061</v>
      </c>
      <c r="AY87" s="47"/>
      <c r="AZ87" s="47"/>
      <c r="BA87" s="47"/>
      <c r="BB87" s="47"/>
      <c r="BC87" s="47"/>
      <c r="BD87" s="133"/>
    </row>
    <row r="88" spans="1:56" x14ac:dyDescent="0.5">
      <c r="A88" s="53" t="s">
        <v>299</v>
      </c>
      <c r="B88" s="53" t="s">
        <v>325</v>
      </c>
      <c r="C88" s="53" t="s">
        <v>29</v>
      </c>
      <c r="D88" s="57" t="s">
        <v>43</v>
      </c>
      <c r="E88" s="53" t="s">
        <v>49</v>
      </c>
      <c r="F88" s="53"/>
      <c r="G88" s="54">
        <v>120000</v>
      </c>
      <c r="H88" s="48"/>
      <c r="I88" s="47" t="s">
        <v>87</v>
      </c>
      <c r="J88" s="49">
        <v>43985</v>
      </c>
      <c r="K88" s="49"/>
      <c r="L88" s="49">
        <f t="shared" si="175"/>
        <v>43990</v>
      </c>
      <c r="M88" s="49"/>
      <c r="N88" s="50">
        <f t="shared" si="176"/>
        <v>43993</v>
      </c>
      <c r="O88" s="50"/>
      <c r="P88" s="50">
        <f t="shared" si="177"/>
        <v>44007</v>
      </c>
      <c r="Q88" s="51"/>
      <c r="R88" s="50">
        <f t="shared" ref="R88:R89" si="186">P88+14</f>
        <v>44021</v>
      </c>
      <c r="S88" s="51"/>
      <c r="T88" s="50">
        <f t="shared" ref="T88:T89" si="187">R88+14</f>
        <v>44035</v>
      </c>
      <c r="U88" s="51"/>
      <c r="V88" s="49">
        <f t="shared" ref="V88:V89" si="188">T88+3</f>
        <v>44038</v>
      </c>
      <c r="W88" s="47"/>
      <c r="X88" s="49">
        <f t="shared" ref="X88:X89" si="189">V88+30</f>
        <v>44068</v>
      </c>
      <c r="Y88" s="47"/>
      <c r="Z88" s="50">
        <f t="shared" ref="Z88:Z89" si="190">X88+14</f>
        <v>44082</v>
      </c>
      <c r="AA88" s="51"/>
      <c r="AB88" s="50">
        <f t="shared" ref="AB88:AB89" si="191">Z88+14</f>
        <v>44096</v>
      </c>
      <c r="AC88" s="51"/>
      <c r="AD88" s="50">
        <f t="shared" ref="AD88:AD89" si="192">AB88+7</f>
        <v>44103</v>
      </c>
      <c r="AE88" s="51"/>
      <c r="AF88" s="49">
        <f t="shared" ref="AF88:AF89" si="193">AD88+14</f>
        <v>44117</v>
      </c>
      <c r="AG88" s="47"/>
      <c r="AH88" s="49">
        <f t="shared" ref="AH88:AH89" si="194">AD88+5</f>
        <v>44108</v>
      </c>
      <c r="AI88" s="47"/>
      <c r="AJ88" s="49">
        <f t="shared" si="181"/>
        <v>44120</v>
      </c>
      <c r="AK88" s="47"/>
      <c r="AL88" s="49">
        <f t="shared" si="182"/>
        <v>44125</v>
      </c>
      <c r="AM88" s="47"/>
      <c r="AN88" s="47"/>
      <c r="AO88" s="49">
        <f t="shared" si="183"/>
        <v>44127</v>
      </c>
      <c r="AP88" s="47"/>
      <c r="AQ88" s="49">
        <f t="shared" si="184"/>
        <v>44134</v>
      </c>
      <c r="AR88" s="47"/>
      <c r="AS88" s="47"/>
      <c r="AT88" s="47"/>
      <c r="AU88" s="47"/>
      <c r="AV88" s="47" t="s">
        <v>363</v>
      </c>
      <c r="AW88" s="47" t="s">
        <v>363</v>
      </c>
      <c r="AX88" s="49">
        <f t="shared" si="185"/>
        <v>44148</v>
      </c>
      <c r="AY88" s="47"/>
      <c r="AZ88" s="47"/>
      <c r="BA88" s="47"/>
      <c r="BB88" s="47"/>
      <c r="BC88" s="47"/>
      <c r="BD88" s="133"/>
    </row>
    <row r="89" spans="1:56" x14ac:dyDescent="0.5">
      <c r="A89" s="53" t="s">
        <v>300</v>
      </c>
      <c r="B89" s="53" t="s">
        <v>326</v>
      </c>
      <c r="C89" s="53" t="s">
        <v>29</v>
      </c>
      <c r="D89" s="57" t="s">
        <v>43</v>
      </c>
      <c r="E89" s="53" t="s">
        <v>49</v>
      </c>
      <c r="F89" s="53"/>
      <c r="G89" s="54">
        <v>80000</v>
      </c>
      <c r="H89" s="48"/>
      <c r="I89" s="47" t="s">
        <v>86</v>
      </c>
      <c r="J89" s="49">
        <v>43986</v>
      </c>
      <c r="K89" s="49"/>
      <c r="L89" s="49">
        <f t="shared" si="175"/>
        <v>43991</v>
      </c>
      <c r="M89" s="49"/>
      <c r="N89" s="50">
        <f t="shared" si="176"/>
        <v>43994</v>
      </c>
      <c r="O89" s="50"/>
      <c r="P89" s="50">
        <f t="shared" si="177"/>
        <v>44008</v>
      </c>
      <c r="Q89" s="51"/>
      <c r="R89" s="50">
        <f t="shared" si="186"/>
        <v>44022</v>
      </c>
      <c r="S89" s="51"/>
      <c r="T89" s="50">
        <f t="shared" si="187"/>
        <v>44036</v>
      </c>
      <c r="U89" s="51"/>
      <c r="V89" s="49">
        <f t="shared" si="188"/>
        <v>44039</v>
      </c>
      <c r="W89" s="47"/>
      <c r="X89" s="49">
        <f t="shared" si="189"/>
        <v>44069</v>
      </c>
      <c r="Y89" s="47"/>
      <c r="Z89" s="50">
        <f t="shared" si="190"/>
        <v>44083</v>
      </c>
      <c r="AA89" s="51"/>
      <c r="AB89" s="50">
        <f t="shared" si="191"/>
        <v>44097</v>
      </c>
      <c r="AC89" s="51"/>
      <c r="AD89" s="50">
        <f t="shared" si="192"/>
        <v>44104</v>
      </c>
      <c r="AE89" s="51"/>
      <c r="AF89" s="49">
        <f t="shared" si="193"/>
        <v>44118</v>
      </c>
      <c r="AG89" s="47"/>
      <c r="AH89" s="49">
        <f t="shared" si="194"/>
        <v>44109</v>
      </c>
      <c r="AI89" s="47"/>
      <c r="AJ89" s="49">
        <f t="shared" si="181"/>
        <v>44121</v>
      </c>
      <c r="AK89" s="47"/>
      <c r="AL89" s="49">
        <f t="shared" si="182"/>
        <v>44126</v>
      </c>
      <c r="AM89" s="47"/>
      <c r="AN89" s="47"/>
      <c r="AO89" s="49">
        <f t="shared" si="183"/>
        <v>44128</v>
      </c>
      <c r="AP89" s="47"/>
      <c r="AQ89" s="49">
        <f t="shared" si="184"/>
        <v>44135</v>
      </c>
      <c r="AR89" s="47"/>
      <c r="AS89" s="47"/>
      <c r="AT89" s="47"/>
      <c r="AU89" s="47"/>
      <c r="AV89" s="47" t="s">
        <v>363</v>
      </c>
      <c r="AW89" s="47" t="s">
        <v>363</v>
      </c>
      <c r="AX89" s="49">
        <f t="shared" si="185"/>
        <v>44149</v>
      </c>
      <c r="AY89" s="47"/>
      <c r="AZ89" s="47"/>
      <c r="BA89" s="47"/>
      <c r="BB89" s="47"/>
      <c r="BC89" s="47"/>
      <c r="BD89" s="133"/>
    </row>
    <row r="90" spans="1:56" x14ac:dyDescent="0.5">
      <c r="A90" s="53" t="s">
        <v>301</v>
      </c>
      <c r="B90" s="53" t="s">
        <v>327</v>
      </c>
      <c r="C90" s="53" t="s">
        <v>29</v>
      </c>
      <c r="D90" s="57" t="s">
        <v>43</v>
      </c>
      <c r="E90" s="53" t="s">
        <v>96</v>
      </c>
      <c r="F90" s="53"/>
      <c r="G90" s="54">
        <v>20000</v>
      </c>
      <c r="H90" s="48"/>
      <c r="I90" s="47" t="s">
        <v>85</v>
      </c>
      <c r="J90" s="49">
        <v>43987</v>
      </c>
      <c r="K90" s="49"/>
      <c r="L90" s="49">
        <f t="shared" ref="L90:L93" si="195">J90+5</f>
        <v>43992</v>
      </c>
      <c r="M90" s="49"/>
      <c r="N90" s="50">
        <f t="shared" ref="N90:N92" si="196">L90+3</f>
        <v>43995</v>
      </c>
      <c r="O90" s="50"/>
      <c r="P90" s="50">
        <f t="shared" ref="P90:P92" si="197">N90+14</f>
        <v>44009</v>
      </c>
      <c r="Q90" s="51"/>
      <c r="R90" s="51" t="s">
        <v>363</v>
      </c>
      <c r="S90" s="51" t="s">
        <v>363</v>
      </c>
      <c r="T90" s="51" t="s">
        <v>363</v>
      </c>
      <c r="U90" s="51" t="s">
        <v>363</v>
      </c>
      <c r="V90" s="51" t="s">
        <v>363</v>
      </c>
      <c r="W90" s="51" t="s">
        <v>363</v>
      </c>
      <c r="X90" s="51" t="s">
        <v>363</v>
      </c>
      <c r="Y90" s="51" t="s">
        <v>363</v>
      </c>
      <c r="Z90" s="50">
        <f t="shared" ref="Z90:Z92" si="198">P90+14</f>
        <v>44023</v>
      </c>
      <c r="AA90" s="51"/>
      <c r="AB90" s="51" t="s">
        <v>363</v>
      </c>
      <c r="AC90" s="51" t="s">
        <v>363</v>
      </c>
      <c r="AD90" s="51" t="s">
        <v>363</v>
      </c>
      <c r="AE90" s="51" t="s">
        <v>363</v>
      </c>
      <c r="AF90" s="49">
        <f t="shared" ref="AF90:AF92" si="199">AH90+5</f>
        <v>44033</v>
      </c>
      <c r="AG90" s="47"/>
      <c r="AH90" s="49">
        <f t="shared" ref="AH90:AH92" si="200">Z90+5</f>
        <v>44028</v>
      </c>
      <c r="AI90" s="47"/>
      <c r="AJ90" s="49">
        <f t="shared" ref="AJ90:AJ92" si="201">AF90+3</f>
        <v>44036</v>
      </c>
      <c r="AK90" s="47"/>
      <c r="AL90" s="49">
        <f t="shared" ref="AL90:AL93" si="202">AJ90+5</f>
        <v>44041</v>
      </c>
      <c r="AM90" s="47"/>
      <c r="AN90" s="47"/>
      <c r="AO90" s="49">
        <f t="shared" ref="AO90:AO93" si="203">AL90+2</f>
        <v>44043</v>
      </c>
      <c r="AP90" s="47"/>
      <c r="AQ90" s="49">
        <f t="shared" ref="AQ90:AQ93" si="204">AO90+7</f>
        <v>44050</v>
      </c>
      <c r="AR90" s="47"/>
      <c r="AS90" s="47"/>
      <c r="AT90" s="47"/>
      <c r="AU90" s="47"/>
      <c r="AV90" s="47" t="s">
        <v>363</v>
      </c>
      <c r="AW90" s="47" t="s">
        <v>363</v>
      </c>
      <c r="AX90" s="49">
        <f t="shared" ref="AX90:AX93" si="205">AQ90+14</f>
        <v>44064</v>
      </c>
      <c r="AY90" s="47"/>
      <c r="AZ90" s="47"/>
      <c r="BA90" s="47"/>
      <c r="BB90" s="47"/>
      <c r="BC90" s="47"/>
      <c r="BD90" s="133"/>
    </row>
    <row r="91" spans="1:56" x14ac:dyDescent="0.5">
      <c r="A91" s="53" t="s">
        <v>319</v>
      </c>
      <c r="B91" s="53" t="s">
        <v>328</v>
      </c>
      <c r="C91" s="53" t="s">
        <v>27</v>
      </c>
      <c r="D91" s="53" t="s">
        <v>37</v>
      </c>
      <c r="E91" s="53" t="s">
        <v>96</v>
      </c>
      <c r="F91" s="53"/>
      <c r="G91" s="54">
        <v>36000</v>
      </c>
      <c r="H91" s="48"/>
      <c r="I91" s="47" t="s">
        <v>85</v>
      </c>
      <c r="J91" s="49">
        <v>43983</v>
      </c>
      <c r="K91" s="49"/>
      <c r="L91" s="49">
        <f t="shared" si="195"/>
        <v>43988</v>
      </c>
      <c r="M91" s="49"/>
      <c r="N91" s="50">
        <f t="shared" si="196"/>
        <v>43991</v>
      </c>
      <c r="O91" s="50"/>
      <c r="P91" s="50">
        <f t="shared" si="197"/>
        <v>44005</v>
      </c>
      <c r="Q91" s="51"/>
      <c r="R91" s="51" t="s">
        <v>363</v>
      </c>
      <c r="S91" s="51" t="s">
        <v>363</v>
      </c>
      <c r="T91" s="51" t="s">
        <v>363</v>
      </c>
      <c r="U91" s="51" t="s">
        <v>363</v>
      </c>
      <c r="V91" s="51" t="s">
        <v>363</v>
      </c>
      <c r="W91" s="51" t="s">
        <v>363</v>
      </c>
      <c r="X91" s="51" t="s">
        <v>363</v>
      </c>
      <c r="Y91" s="51" t="s">
        <v>363</v>
      </c>
      <c r="Z91" s="50">
        <f t="shared" si="198"/>
        <v>44019</v>
      </c>
      <c r="AA91" s="51"/>
      <c r="AB91" s="51" t="s">
        <v>363</v>
      </c>
      <c r="AC91" s="51" t="s">
        <v>363</v>
      </c>
      <c r="AD91" s="51" t="s">
        <v>363</v>
      </c>
      <c r="AE91" s="51" t="s">
        <v>363</v>
      </c>
      <c r="AF91" s="49">
        <f t="shared" si="199"/>
        <v>44029</v>
      </c>
      <c r="AG91" s="47"/>
      <c r="AH91" s="49">
        <f t="shared" si="200"/>
        <v>44024</v>
      </c>
      <c r="AI91" s="47"/>
      <c r="AJ91" s="49">
        <f t="shared" si="201"/>
        <v>44032</v>
      </c>
      <c r="AK91" s="47"/>
      <c r="AL91" s="49">
        <f t="shared" si="202"/>
        <v>44037</v>
      </c>
      <c r="AM91" s="47"/>
      <c r="AN91" s="47"/>
      <c r="AO91" s="49">
        <f t="shared" si="203"/>
        <v>44039</v>
      </c>
      <c r="AP91" s="47"/>
      <c r="AQ91" s="49">
        <f t="shared" si="204"/>
        <v>44046</v>
      </c>
      <c r="AR91" s="47"/>
      <c r="AS91" s="47"/>
      <c r="AT91" s="47"/>
      <c r="AU91" s="47"/>
      <c r="AV91" s="47" t="s">
        <v>363</v>
      </c>
      <c r="AW91" s="47" t="s">
        <v>363</v>
      </c>
      <c r="AX91" s="49">
        <f t="shared" si="205"/>
        <v>44060</v>
      </c>
      <c r="AY91" s="47"/>
      <c r="AZ91" s="47"/>
      <c r="BA91" s="47"/>
      <c r="BB91" s="47"/>
      <c r="BC91" s="47"/>
      <c r="BD91" s="133"/>
    </row>
    <row r="92" spans="1:56" x14ac:dyDescent="0.5">
      <c r="A92" s="53" t="s">
        <v>95</v>
      </c>
      <c r="B92" s="62" t="s">
        <v>329</v>
      </c>
      <c r="C92" s="53" t="s">
        <v>27</v>
      </c>
      <c r="D92" s="53" t="s">
        <v>37</v>
      </c>
      <c r="E92" s="53" t="s">
        <v>96</v>
      </c>
      <c r="F92" s="53" t="s">
        <v>56</v>
      </c>
      <c r="G92" s="54">
        <v>30000</v>
      </c>
      <c r="H92" s="48"/>
      <c r="I92" s="47" t="s">
        <v>85</v>
      </c>
      <c r="J92" s="49">
        <v>43992</v>
      </c>
      <c r="K92" s="49"/>
      <c r="L92" s="49">
        <f t="shared" si="195"/>
        <v>43997</v>
      </c>
      <c r="M92" s="49"/>
      <c r="N92" s="50">
        <f t="shared" si="196"/>
        <v>44000</v>
      </c>
      <c r="O92" s="50"/>
      <c r="P92" s="50">
        <f t="shared" si="197"/>
        <v>44014</v>
      </c>
      <c r="Q92" s="51"/>
      <c r="R92" s="51" t="s">
        <v>363</v>
      </c>
      <c r="S92" s="51" t="s">
        <v>363</v>
      </c>
      <c r="T92" s="51" t="s">
        <v>363</v>
      </c>
      <c r="U92" s="51" t="s">
        <v>363</v>
      </c>
      <c r="V92" s="51" t="s">
        <v>363</v>
      </c>
      <c r="W92" s="51" t="s">
        <v>363</v>
      </c>
      <c r="X92" s="51" t="s">
        <v>363</v>
      </c>
      <c r="Y92" s="51" t="s">
        <v>363</v>
      </c>
      <c r="Z92" s="50">
        <f t="shared" si="198"/>
        <v>44028</v>
      </c>
      <c r="AA92" s="51"/>
      <c r="AB92" s="51" t="s">
        <v>363</v>
      </c>
      <c r="AC92" s="51" t="s">
        <v>363</v>
      </c>
      <c r="AD92" s="51" t="s">
        <v>363</v>
      </c>
      <c r="AE92" s="51" t="s">
        <v>363</v>
      </c>
      <c r="AF92" s="49">
        <f t="shared" si="199"/>
        <v>44038</v>
      </c>
      <c r="AG92" s="47"/>
      <c r="AH92" s="49">
        <f t="shared" si="200"/>
        <v>44033</v>
      </c>
      <c r="AI92" s="47"/>
      <c r="AJ92" s="49">
        <f t="shared" si="201"/>
        <v>44041</v>
      </c>
      <c r="AK92" s="47"/>
      <c r="AL92" s="49">
        <f t="shared" si="202"/>
        <v>44046</v>
      </c>
      <c r="AM92" s="47"/>
      <c r="AN92" s="47"/>
      <c r="AO92" s="49">
        <f t="shared" si="203"/>
        <v>44048</v>
      </c>
      <c r="AP92" s="47"/>
      <c r="AQ92" s="49">
        <f t="shared" si="204"/>
        <v>44055</v>
      </c>
      <c r="AR92" s="47"/>
      <c r="AS92" s="47"/>
      <c r="AT92" s="47"/>
      <c r="AU92" s="47"/>
      <c r="AV92" s="47" t="s">
        <v>363</v>
      </c>
      <c r="AW92" s="47" t="s">
        <v>363</v>
      </c>
      <c r="AX92" s="49">
        <f t="shared" si="205"/>
        <v>44069</v>
      </c>
      <c r="AY92" s="47"/>
      <c r="AZ92" s="47"/>
      <c r="BA92" s="47"/>
      <c r="BB92" s="47"/>
      <c r="BC92" s="47"/>
      <c r="BD92" s="133"/>
    </row>
    <row r="93" spans="1:56" x14ac:dyDescent="0.5">
      <c r="A93" s="53" t="s">
        <v>341</v>
      </c>
      <c r="B93" s="62" t="s">
        <v>342</v>
      </c>
      <c r="C93" s="53" t="s">
        <v>27</v>
      </c>
      <c r="D93" s="53" t="s">
        <v>37</v>
      </c>
      <c r="E93" s="53" t="s">
        <v>51</v>
      </c>
      <c r="F93" s="53"/>
      <c r="G93" s="54">
        <v>40000</v>
      </c>
      <c r="H93" s="48"/>
      <c r="I93" s="47" t="s">
        <v>85</v>
      </c>
      <c r="J93" s="49">
        <v>43905</v>
      </c>
      <c r="K93" s="49">
        <v>43868</v>
      </c>
      <c r="L93" s="49">
        <f t="shared" si="195"/>
        <v>43910</v>
      </c>
      <c r="M93" s="49"/>
      <c r="N93" s="49" t="s">
        <v>363</v>
      </c>
      <c r="O93" s="49" t="s">
        <v>363</v>
      </c>
      <c r="P93" s="49" t="s">
        <v>363</v>
      </c>
      <c r="Q93" s="49" t="s">
        <v>363</v>
      </c>
      <c r="R93" s="49" t="s">
        <v>363</v>
      </c>
      <c r="S93" s="49" t="s">
        <v>363</v>
      </c>
      <c r="T93" s="49" t="s">
        <v>363</v>
      </c>
      <c r="U93" s="49" t="s">
        <v>363</v>
      </c>
      <c r="V93" s="49">
        <f>L93+3</f>
        <v>43913</v>
      </c>
      <c r="W93" s="47"/>
      <c r="X93" s="49">
        <f>V93+14</f>
        <v>43927</v>
      </c>
      <c r="Y93" s="47"/>
      <c r="Z93" s="51" t="s">
        <v>363</v>
      </c>
      <c r="AA93" s="51" t="s">
        <v>363</v>
      </c>
      <c r="AB93" s="51" t="s">
        <v>363</v>
      </c>
      <c r="AC93" s="51" t="s">
        <v>363</v>
      </c>
      <c r="AD93" s="51" t="s">
        <v>363</v>
      </c>
      <c r="AE93" s="51" t="s">
        <v>363</v>
      </c>
      <c r="AF93" s="49">
        <f>AH93+5</f>
        <v>43939</v>
      </c>
      <c r="AG93" s="47"/>
      <c r="AH93" s="49">
        <f>X93+7</f>
        <v>43934</v>
      </c>
      <c r="AI93" s="47"/>
      <c r="AJ93" s="49">
        <f>AF93+3</f>
        <v>43942</v>
      </c>
      <c r="AK93" s="47"/>
      <c r="AL93" s="49">
        <f t="shared" si="202"/>
        <v>43947</v>
      </c>
      <c r="AM93" s="47"/>
      <c r="AN93" s="47"/>
      <c r="AO93" s="49">
        <f t="shared" si="203"/>
        <v>43949</v>
      </c>
      <c r="AP93" s="47"/>
      <c r="AQ93" s="49">
        <f t="shared" si="204"/>
        <v>43956</v>
      </c>
      <c r="AR93" s="47"/>
      <c r="AS93" s="47"/>
      <c r="AT93" s="47"/>
      <c r="AU93" s="47"/>
      <c r="AV93" s="47" t="s">
        <v>363</v>
      </c>
      <c r="AW93" s="47" t="s">
        <v>363</v>
      </c>
      <c r="AX93" s="49">
        <f t="shared" si="205"/>
        <v>43970</v>
      </c>
      <c r="AY93" s="47"/>
      <c r="AZ93" s="47"/>
      <c r="BA93" s="47"/>
      <c r="BB93" s="47"/>
      <c r="BC93" s="47"/>
      <c r="BD93" s="133"/>
    </row>
    <row r="94" spans="1:56" x14ac:dyDescent="0.5">
      <c r="A94" s="53" t="s">
        <v>343</v>
      </c>
      <c r="B94" s="47" t="s">
        <v>344</v>
      </c>
      <c r="C94" s="53" t="s">
        <v>26</v>
      </c>
      <c r="D94" s="53" t="s">
        <v>37</v>
      </c>
      <c r="E94" s="53" t="s">
        <v>96</v>
      </c>
      <c r="F94" s="47"/>
      <c r="G94" s="48">
        <v>18000</v>
      </c>
      <c r="H94" s="48"/>
      <c r="I94" s="47" t="s">
        <v>85</v>
      </c>
      <c r="J94" s="49">
        <v>43905</v>
      </c>
      <c r="K94" s="49"/>
      <c r="L94" s="49">
        <f>J94+5</f>
        <v>43910</v>
      </c>
      <c r="M94" s="49"/>
      <c r="N94" s="50">
        <f>L94+3</f>
        <v>43913</v>
      </c>
      <c r="O94" s="50"/>
      <c r="P94" s="50">
        <f>N94+14</f>
        <v>43927</v>
      </c>
      <c r="Q94" s="51"/>
      <c r="R94" s="51" t="s">
        <v>363</v>
      </c>
      <c r="S94" s="51" t="s">
        <v>363</v>
      </c>
      <c r="T94" s="51" t="s">
        <v>363</v>
      </c>
      <c r="U94" s="51" t="s">
        <v>363</v>
      </c>
      <c r="V94" s="51" t="s">
        <v>363</v>
      </c>
      <c r="W94" s="51" t="s">
        <v>363</v>
      </c>
      <c r="X94" s="51" t="s">
        <v>363</v>
      </c>
      <c r="Y94" s="51" t="s">
        <v>363</v>
      </c>
      <c r="Z94" s="50">
        <f>P94+14</f>
        <v>43941</v>
      </c>
      <c r="AA94" s="51"/>
      <c r="AB94" s="51" t="s">
        <v>363</v>
      </c>
      <c r="AC94" s="51" t="s">
        <v>363</v>
      </c>
      <c r="AD94" s="51" t="s">
        <v>363</v>
      </c>
      <c r="AE94" s="51" t="s">
        <v>363</v>
      </c>
      <c r="AF94" s="49">
        <f>AH94+5</f>
        <v>43951</v>
      </c>
      <c r="AG94" s="47"/>
      <c r="AH94" s="49">
        <f>Z94+5</f>
        <v>43946</v>
      </c>
      <c r="AI94" s="47"/>
      <c r="AJ94" s="49">
        <f>AF94+3</f>
        <v>43954</v>
      </c>
      <c r="AK94" s="47"/>
      <c r="AL94" s="49">
        <f>AJ94+5</f>
        <v>43959</v>
      </c>
      <c r="AM94" s="47"/>
      <c r="AN94" s="47"/>
      <c r="AO94" s="49">
        <f>AL94+2</f>
        <v>43961</v>
      </c>
      <c r="AP94" s="47"/>
      <c r="AQ94" s="49">
        <f>AO94+7</f>
        <v>43968</v>
      </c>
      <c r="AR94" s="47"/>
      <c r="AS94" s="47"/>
      <c r="AT94" s="47"/>
      <c r="AU94" s="47"/>
      <c r="AV94" s="47" t="s">
        <v>363</v>
      </c>
      <c r="AW94" s="47" t="s">
        <v>363</v>
      </c>
      <c r="AX94" s="49">
        <f>AQ94+14</f>
        <v>43982</v>
      </c>
      <c r="AY94" s="47"/>
      <c r="AZ94" s="47"/>
      <c r="BA94" s="47"/>
      <c r="BB94" s="47"/>
      <c r="BC94" s="47"/>
      <c r="BD94" s="133"/>
    </row>
    <row r="95" spans="1:56" x14ac:dyDescent="0.5">
      <c r="A95" s="53" t="s">
        <v>345</v>
      </c>
      <c r="B95" s="47" t="s">
        <v>347</v>
      </c>
      <c r="C95" s="53" t="s">
        <v>26</v>
      </c>
      <c r="D95" s="53" t="s">
        <v>37</v>
      </c>
      <c r="E95" s="47" t="s">
        <v>51</v>
      </c>
      <c r="F95" s="47"/>
      <c r="G95" s="48">
        <v>51000</v>
      </c>
      <c r="H95" s="48"/>
      <c r="I95" s="47" t="s">
        <v>86</v>
      </c>
      <c r="J95" s="49">
        <v>43936</v>
      </c>
      <c r="K95" s="49"/>
      <c r="L95" s="49">
        <f t="shared" ref="L95" si="206">J95+5</f>
        <v>43941</v>
      </c>
      <c r="M95" s="49"/>
      <c r="N95" s="49" t="s">
        <v>363</v>
      </c>
      <c r="O95" s="49" t="s">
        <v>363</v>
      </c>
      <c r="P95" s="49" t="s">
        <v>363</v>
      </c>
      <c r="Q95" s="49" t="s">
        <v>363</v>
      </c>
      <c r="R95" s="49" t="s">
        <v>363</v>
      </c>
      <c r="S95" s="49" t="s">
        <v>363</v>
      </c>
      <c r="T95" s="49" t="s">
        <v>363</v>
      </c>
      <c r="U95" s="49" t="s">
        <v>363</v>
      </c>
      <c r="V95" s="49">
        <f>L95+3</f>
        <v>43944</v>
      </c>
      <c r="W95" s="47"/>
      <c r="X95" s="49">
        <f>V95+14</f>
        <v>43958</v>
      </c>
      <c r="Y95" s="47"/>
      <c r="Z95" s="51" t="s">
        <v>363</v>
      </c>
      <c r="AA95" s="51" t="s">
        <v>363</v>
      </c>
      <c r="AB95" s="51" t="s">
        <v>363</v>
      </c>
      <c r="AC95" s="51" t="s">
        <v>363</v>
      </c>
      <c r="AD95" s="51" t="s">
        <v>363</v>
      </c>
      <c r="AE95" s="51" t="s">
        <v>363</v>
      </c>
      <c r="AF95" s="49">
        <f>AH95+5</f>
        <v>43970</v>
      </c>
      <c r="AG95" s="47"/>
      <c r="AH95" s="49">
        <f>X95+7</f>
        <v>43965</v>
      </c>
      <c r="AI95" s="47"/>
      <c r="AJ95" s="49">
        <f>AF95+3</f>
        <v>43973</v>
      </c>
      <c r="AK95" s="47"/>
      <c r="AL95" s="49">
        <f t="shared" ref="AL95" si="207">AJ95+5</f>
        <v>43978</v>
      </c>
      <c r="AM95" s="47"/>
      <c r="AN95" s="47"/>
      <c r="AO95" s="49">
        <f t="shared" ref="AO95" si="208">AL95+2</f>
        <v>43980</v>
      </c>
      <c r="AP95" s="47"/>
      <c r="AQ95" s="49">
        <f t="shared" ref="AQ95" si="209">AO95+7</f>
        <v>43987</v>
      </c>
      <c r="AR95" s="47"/>
      <c r="AS95" s="47"/>
      <c r="AT95" s="47"/>
      <c r="AU95" s="47"/>
      <c r="AV95" s="47" t="s">
        <v>363</v>
      </c>
      <c r="AW95" s="47" t="s">
        <v>363</v>
      </c>
      <c r="AX95" s="49">
        <f t="shared" ref="AX95" si="210">AQ95+14</f>
        <v>44001</v>
      </c>
      <c r="AY95" s="47"/>
      <c r="AZ95" s="47"/>
      <c r="BA95" s="47"/>
      <c r="BB95" s="47"/>
      <c r="BC95" s="47"/>
      <c r="BD95" s="133"/>
    </row>
    <row r="96" spans="1:56" x14ac:dyDescent="0.5">
      <c r="A96" s="53" t="s">
        <v>346</v>
      </c>
      <c r="B96" s="47" t="s">
        <v>348</v>
      </c>
      <c r="C96" s="53" t="s">
        <v>26</v>
      </c>
      <c r="D96" s="53" t="s">
        <v>37</v>
      </c>
      <c r="E96" s="53" t="s">
        <v>96</v>
      </c>
      <c r="F96" s="53"/>
      <c r="G96" s="54">
        <v>15000</v>
      </c>
      <c r="H96" s="48"/>
      <c r="I96" s="47" t="s">
        <v>84</v>
      </c>
      <c r="J96" s="49">
        <v>43936</v>
      </c>
      <c r="K96" s="49"/>
      <c r="L96" s="49">
        <f t="shared" ref="L96:L97" si="211">J96+5</f>
        <v>43941</v>
      </c>
      <c r="M96" s="49"/>
      <c r="N96" s="50">
        <f t="shared" ref="N96:N97" si="212">L96+3</f>
        <v>43944</v>
      </c>
      <c r="O96" s="50"/>
      <c r="P96" s="50">
        <f t="shared" ref="P96:P97" si="213">N96+14</f>
        <v>43958</v>
      </c>
      <c r="Q96" s="51"/>
      <c r="R96" s="51" t="s">
        <v>363</v>
      </c>
      <c r="S96" s="51" t="s">
        <v>363</v>
      </c>
      <c r="T96" s="51" t="s">
        <v>363</v>
      </c>
      <c r="U96" s="51" t="s">
        <v>363</v>
      </c>
      <c r="V96" s="51" t="s">
        <v>363</v>
      </c>
      <c r="W96" s="51" t="s">
        <v>363</v>
      </c>
      <c r="X96" s="51" t="s">
        <v>363</v>
      </c>
      <c r="Y96" s="51" t="s">
        <v>363</v>
      </c>
      <c r="Z96" s="50">
        <f t="shared" ref="Z96:Z97" si="214">P96+14</f>
        <v>43972</v>
      </c>
      <c r="AA96" s="51"/>
      <c r="AB96" s="51" t="s">
        <v>363</v>
      </c>
      <c r="AC96" s="51" t="s">
        <v>363</v>
      </c>
      <c r="AD96" s="51" t="s">
        <v>363</v>
      </c>
      <c r="AE96" s="51" t="s">
        <v>363</v>
      </c>
      <c r="AF96" s="49">
        <f t="shared" ref="AF96:AF97" si="215">AH96+5</f>
        <v>43982</v>
      </c>
      <c r="AG96" s="47"/>
      <c r="AH96" s="49">
        <f t="shared" ref="AH96:AH97" si="216">Z96+5</f>
        <v>43977</v>
      </c>
      <c r="AI96" s="47"/>
      <c r="AJ96" s="49">
        <f t="shared" ref="AJ96:AJ97" si="217">AF96+3</f>
        <v>43985</v>
      </c>
      <c r="AK96" s="47"/>
      <c r="AL96" s="49">
        <f t="shared" ref="AL96:AL97" si="218">AJ96+5</f>
        <v>43990</v>
      </c>
      <c r="AM96" s="47"/>
      <c r="AN96" s="47"/>
      <c r="AO96" s="49">
        <f t="shared" ref="AO96:AO97" si="219">AL96+2</f>
        <v>43992</v>
      </c>
      <c r="AP96" s="47"/>
      <c r="AQ96" s="49">
        <f t="shared" ref="AQ96:AQ97" si="220">AO96+7</f>
        <v>43999</v>
      </c>
      <c r="AR96" s="47"/>
      <c r="AS96" s="47"/>
      <c r="AT96" s="47"/>
      <c r="AU96" s="47"/>
      <c r="AV96" s="47" t="s">
        <v>363</v>
      </c>
      <c r="AW96" s="47" t="s">
        <v>363</v>
      </c>
      <c r="AX96" s="49">
        <f t="shared" ref="AX96:AX97" si="221">AQ96+14</f>
        <v>44013</v>
      </c>
      <c r="AY96" s="47"/>
      <c r="AZ96" s="47"/>
      <c r="BA96" s="47"/>
      <c r="BB96" s="47"/>
      <c r="BC96" s="47"/>
      <c r="BD96" s="133"/>
    </row>
    <row r="97" spans="1:56" x14ac:dyDescent="0.5">
      <c r="A97" s="53" t="s">
        <v>360</v>
      </c>
      <c r="B97" s="62" t="s">
        <v>349</v>
      </c>
      <c r="C97" s="47" t="s">
        <v>27</v>
      </c>
      <c r="D97" s="53" t="s">
        <v>37</v>
      </c>
      <c r="E97" s="53" t="s">
        <v>96</v>
      </c>
      <c r="F97" s="47"/>
      <c r="G97" s="48">
        <v>38000</v>
      </c>
      <c r="H97" s="48"/>
      <c r="I97" s="47" t="s">
        <v>85</v>
      </c>
      <c r="J97" s="49">
        <v>43951</v>
      </c>
      <c r="K97" s="49"/>
      <c r="L97" s="49">
        <f t="shared" si="211"/>
        <v>43956</v>
      </c>
      <c r="M97" s="49"/>
      <c r="N97" s="50">
        <f t="shared" si="212"/>
        <v>43959</v>
      </c>
      <c r="O97" s="50"/>
      <c r="P97" s="50">
        <f t="shared" si="213"/>
        <v>43973</v>
      </c>
      <c r="Q97" s="51"/>
      <c r="R97" s="51" t="s">
        <v>363</v>
      </c>
      <c r="S97" s="51" t="s">
        <v>363</v>
      </c>
      <c r="T97" s="51" t="s">
        <v>363</v>
      </c>
      <c r="U97" s="51" t="s">
        <v>363</v>
      </c>
      <c r="V97" s="51" t="s">
        <v>363</v>
      </c>
      <c r="W97" s="51" t="s">
        <v>363</v>
      </c>
      <c r="X97" s="51" t="s">
        <v>363</v>
      </c>
      <c r="Y97" s="51" t="s">
        <v>363</v>
      </c>
      <c r="Z97" s="50">
        <f t="shared" si="214"/>
        <v>43987</v>
      </c>
      <c r="AA97" s="51"/>
      <c r="AB97" s="51" t="s">
        <v>363</v>
      </c>
      <c r="AC97" s="51" t="s">
        <v>363</v>
      </c>
      <c r="AD97" s="51" t="s">
        <v>363</v>
      </c>
      <c r="AE97" s="51" t="s">
        <v>363</v>
      </c>
      <c r="AF97" s="49">
        <f t="shared" si="215"/>
        <v>43997</v>
      </c>
      <c r="AG97" s="47"/>
      <c r="AH97" s="49">
        <f t="shared" si="216"/>
        <v>43992</v>
      </c>
      <c r="AI97" s="47"/>
      <c r="AJ97" s="49">
        <f t="shared" si="217"/>
        <v>44000</v>
      </c>
      <c r="AK97" s="47"/>
      <c r="AL97" s="49">
        <f t="shared" si="218"/>
        <v>44005</v>
      </c>
      <c r="AM97" s="47"/>
      <c r="AN97" s="47"/>
      <c r="AO97" s="49">
        <f t="shared" si="219"/>
        <v>44007</v>
      </c>
      <c r="AP97" s="47"/>
      <c r="AQ97" s="49">
        <f t="shared" si="220"/>
        <v>44014</v>
      </c>
      <c r="AR97" s="47"/>
      <c r="AS97" s="47"/>
      <c r="AT97" s="47"/>
      <c r="AU97" s="47"/>
      <c r="AV97" s="47" t="s">
        <v>363</v>
      </c>
      <c r="AW97" s="47" t="s">
        <v>363</v>
      </c>
      <c r="AX97" s="49">
        <f t="shared" si="221"/>
        <v>44028</v>
      </c>
      <c r="AY97" s="47"/>
      <c r="AZ97" s="47"/>
      <c r="BA97" s="47"/>
      <c r="BB97" s="47"/>
      <c r="BC97" s="47"/>
      <c r="BD97" s="133"/>
    </row>
    <row r="98" spans="1:56" x14ac:dyDescent="0.5">
      <c r="A98" s="53" t="s">
        <v>361</v>
      </c>
      <c r="B98" s="62" t="s">
        <v>353</v>
      </c>
      <c r="C98" s="47" t="s">
        <v>27</v>
      </c>
      <c r="D98" s="47" t="s">
        <v>37</v>
      </c>
      <c r="E98" s="53" t="s">
        <v>49</v>
      </c>
      <c r="F98" s="47"/>
      <c r="G98" s="48">
        <v>55000</v>
      </c>
      <c r="H98" s="48"/>
      <c r="I98" s="47" t="s">
        <v>85</v>
      </c>
      <c r="J98" s="49">
        <v>43966</v>
      </c>
      <c r="K98" s="49"/>
      <c r="L98" s="49">
        <f>J98+5</f>
        <v>43971</v>
      </c>
      <c r="M98" s="49"/>
      <c r="N98" s="50">
        <f>L98+3</f>
        <v>43974</v>
      </c>
      <c r="O98" s="50"/>
      <c r="P98" s="50">
        <f>N98+14</f>
        <v>43988</v>
      </c>
      <c r="Q98" s="51"/>
      <c r="R98" s="50">
        <f>P98+14</f>
        <v>44002</v>
      </c>
      <c r="S98" s="51"/>
      <c r="T98" s="50">
        <f>R98+14</f>
        <v>44016</v>
      </c>
      <c r="U98" s="51"/>
      <c r="V98" s="49">
        <f>T98+3</f>
        <v>44019</v>
      </c>
      <c r="W98" s="47"/>
      <c r="X98" s="49">
        <f>V98+30</f>
        <v>44049</v>
      </c>
      <c r="Y98" s="47"/>
      <c r="Z98" s="50">
        <f>X98+14</f>
        <v>44063</v>
      </c>
      <c r="AA98" s="51"/>
      <c r="AB98" s="50">
        <f>Z98+14</f>
        <v>44077</v>
      </c>
      <c r="AC98" s="51"/>
      <c r="AD98" s="50">
        <f>AB98+7</f>
        <v>44084</v>
      </c>
      <c r="AE98" s="51"/>
      <c r="AF98" s="49">
        <f>AD98+14</f>
        <v>44098</v>
      </c>
      <c r="AG98" s="47"/>
      <c r="AH98" s="49">
        <f>AD98+5</f>
        <v>44089</v>
      </c>
      <c r="AI98" s="47"/>
      <c r="AJ98" s="49">
        <f>AF98+3</f>
        <v>44101</v>
      </c>
      <c r="AK98" s="47"/>
      <c r="AL98" s="49">
        <f>AJ98+5</f>
        <v>44106</v>
      </c>
      <c r="AM98" s="47"/>
      <c r="AN98" s="47"/>
      <c r="AO98" s="49">
        <f>AL98+2</f>
        <v>44108</v>
      </c>
      <c r="AP98" s="47"/>
      <c r="AQ98" s="49">
        <f>AO98+7</f>
        <v>44115</v>
      </c>
      <c r="AR98" s="47"/>
      <c r="AS98" s="47"/>
      <c r="AT98" s="47"/>
      <c r="AU98" s="47"/>
      <c r="AV98" s="47" t="s">
        <v>363</v>
      </c>
      <c r="AW98" s="47" t="s">
        <v>363</v>
      </c>
      <c r="AX98" s="49">
        <f>AQ98+14</f>
        <v>44129</v>
      </c>
      <c r="AY98" s="47"/>
      <c r="AZ98" s="47"/>
      <c r="BA98" s="47"/>
      <c r="BB98" s="47"/>
      <c r="BC98" s="47"/>
      <c r="BD98" s="133"/>
    </row>
    <row r="99" spans="1:56" x14ac:dyDescent="0.5">
      <c r="A99" s="53" t="s">
        <v>369</v>
      </c>
      <c r="B99" s="62" t="s">
        <v>370</v>
      </c>
      <c r="C99" s="47" t="s">
        <v>27</v>
      </c>
      <c r="D99" s="47" t="s">
        <v>37</v>
      </c>
      <c r="E99" s="47" t="s">
        <v>96</v>
      </c>
      <c r="F99" s="47"/>
      <c r="G99" s="48">
        <v>31200</v>
      </c>
      <c r="H99" s="48"/>
      <c r="I99" s="47" t="s">
        <v>85</v>
      </c>
      <c r="J99" s="49">
        <v>43971</v>
      </c>
      <c r="K99" s="49">
        <v>43977</v>
      </c>
      <c r="L99" s="49">
        <f t="shared" ref="L99" si="222">J99+5</f>
        <v>43976</v>
      </c>
      <c r="M99" s="49">
        <v>43977</v>
      </c>
      <c r="N99" s="50">
        <f t="shared" ref="N99" si="223">L99+3</f>
        <v>43979</v>
      </c>
      <c r="O99" s="50"/>
      <c r="P99" s="50">
        <f t="shared" ref="P99" si="224">N99+14</f>
        <v>43993</v>
      </c>
      <c r="Q99" s="51"/>
      <c r="R99" s="51" t="s">
        <v>363</v>
      </c>
      <c r="S99" s="51" t="s">
        <v>363</v>
      </c>
      <c r="T99" s="51" t="s">
        <v>363</v>
      </c>
      <c r="U99" s="51" t="s">
        <v>363</v>
      </c>
      <c r="V99" s="51" t="s">
        <v>363</v>
      </c>
      <c r="W99" s="51" t="s">
        <v>363</v>
      </c>
      <c r="X99" s="51" t="s">
        <v>363</v>
      </c>
      <c r="Y99" s="51" t="s">
        <v>363</v>
      </c>
      <c r="Z99" s="50">
        <f t="shared" ref="Z99" si="225">P99+14</f>
        <v>44007</v>
      </c>
      <c r="AA99" s="51"/>
      <c r="AB99" s="51" t="s">
        <v>363</v>
      </c>
      <c r="AC99" s="51" t="s">
        <v>363</v>
      </c>
      <c r="AD99" s="51" t="s">
        <v>363</v>
      </c>
      <c r="AE99" s="51" t="s">
        <v>363</v>
      </c>
      <c r="AF99" s="49">
        <f t="shared" ref="AF99" si="226">AH99+5</f>
        <v>44017</v>
      </c>
      <c r="AG99" s="47"/>
      <c r="AH99" s="49">
        <f t="shared" ref="AH99" si="227">Z99+5</f>
        <v>44012</v>
      </c>
      <c r="AI99" s="47"/>
      <c r="AJ99" s="49">
        <f t="shared" ref="AJ99" si="228">AF99+3</f>
        <v>44020</v>
      </c>
      <c r="AK99" s="47"/>
      <c r="AL99" s="49">
        <f t="shared" ref="AL99" si="229">AJ99+5</f>
        <v>44025</v>
      </c>
      <c r="AM99" s="47"/>
      <c r="AN99" s="47"/>
      <c r="AO99" s="49">
        <f t="shared" ref="AO99" si="230">AL99+2</f>
        <v>44027</v>
      </c>
      <c r="AP99" s="47"/>
      <c r="AQ99" s="49">
        <f t="shared" ref="AQ99" si="231">AO99+7</f>
        <v>44034</v>
      </c>
      <c r="AR99" s="47"/>
      <c r="AS99" s="47"/>
      <c r="AT99" s="47"/>
      <c r="AU99" s="47"/>
      <c r="AV99" s="47" t="s">
        <v>363</v>
      </c>
      <c r="AW99" s="47" t="s">
        <v>363</v>
      </c>
      <c r="AX99" s="49">
        <f t="shared" ref="AX99" si="232">AQ99+14</f>
        <v>44048</v>
      </c>
      <c r="AY99" s="47"/>
      <c r="AZ99" s="47"/>
      <c r="BA99" s="47"/>
      <c r="BB99" s="47"/>
      <c r="BC99" s="47"/>
      <c r="BD99" s="133"/>
    </row>
    <row r="100" spans="1:56" ht="28.7" x14ac:dyDescent="0.5">
      <c r="A100" s="63" t="s">
        <v>395</v>
      </c>
      <c r="B100" s="62" t="s">
        <v>396</v>
      </c>
      <c r="C100" s="47" t="s">
        <v>25</v>
      </c>
      <c r="D100" s="47" t="s">
        <v>37</v>
      </c>
      <c r="E100" s="47" t="s">
        <v>96</v>
      </c>
      <c r="F100" s="47"/>
      <c r="G100" s="48">
        <v>25000</v>
      </c>
      <c r="H100" s="48"/>
      <c r="I100" s="47" t="s">
        <v>85</v>
      </c>
      <c r="J100" s="49">
        <v>43984</v>
      </c>
      <c r="K100" s="49"/>
      <c r="L100" s="49">
        <f t="shared" ref="L100" si="233">J100+5</f>
        <v>43989</v>
      </c>
      <c r="M100" s="49"/>
      <c r="N100" s="50">
        <f t="shared" ref="N100" si="234">L100+3</f>
        <v>43992</v>
      </c>
      <c r="O100" s="50"/>
      <c r="P100" s="50">
        <f t="shared" ref="P100" si="235">N100+14</f>
        <v>44006</v>
      </c>
      <c r="Q100" s="51"/>
      <c r="R100" s="51" t="s">
        <v>363</v>
      </c>
      <c r="S100" s="51" t="s">
        <v>363</v>
      </c>
      <c r="T100" s="51" t="s">
        <v>363</v>
      </c>
      <c r="U100" s="51" t="s">
        <v>363</v>
      </c>
      <c r="V100" s="51" t="s">
        <v>363</v>
      </c>
      <c r="W100" s="51" t="s">
        <v>363</v>
      </c>
      <c r="X100" s="51" t="s">
        <v>363</v>
      </c>
      <c r="Y100" s="51" t="s">
        <v>363</v>
      </c>
      <c r="Z100" s="50">
        <f t="shared" ref="Z100" si="236">P100+14</f>
        <v>44020</v>
      </c>
      <c r="AA100" s="51"/>
      <c r="AB100" s="51" t="s">
        <v>363</v>
      </c>
      <c r="AC100" s="51" t="s">
        <v>363</v>
      </c>
      <c r="AD100" s="51" t="s">
        <v>363</v>
      </c>
      <c r="AE100" s="51" t="s">
        <v>363</v>
      </c>
      <c r="AF100" s="49">
        <f t="shared" ref="AF100" si="237">AH100+5</f>
        <v>44030</v>
      </c>
      <c r="AG100" s="47"/>
      <c r="AH100" s="49">
        <f t="shared" ref="AH100" si="238">Z100+5</f>
        <v>44025</v>
      </c>
      <c r="AI100" s="47"/>
      <c r="AJ100" s="49">
        <f t="shared" ref="AJ100" si="239">AF100+3</f>
        <v>44033</v>
      </c>
      <c r="AK100" s="47"/>
      <c r="AL100" s="49">
        <f t="shared" ref="AL100" si="240">AJ100+5</f>
        <v>44038</v>
      </c>
      <c r="AM100" s="47"/>
      <c r="AN100" s="47"/>
      <c r="AO100" s="49">
        <f t="shared" ref="AO100" si="241">AL100+2</f>
        <v>44040</v>
      </c>
      <c r="AP100" s="47"/>
      <c r="AQ100" s="49">
        <f t="shared" ref="AQ100" si="242">AO100+7</f>
        <v>44047</v>
      </c>
      <c r="AR100" s="47"/>
      <c r="AS100" s="47"/>
      <c r="AT100" s="47"/>
      <c r="AU100" s="47"/>
      <c r="AV100" s="47" t="s">
        <v>363</v>
      </c>
      <c r="AW100" s="47" t="s">
        <v>363</v>
      </c>
      <c r="AX100" s="49">
        <f t="shared" ref="AX100" si="243">AQ100+14</f>
        <v>44061</v>
      </c>
      <c r="AY100" s="47"/>
      <c r="AZ100" s="47"/>
      <c r="BA100" s="47"/>
      <c r="BB100" s="47"/>
      <c r="BC100" s="47"/>
      <c r="BD100" s="133"/>
    </row>
    <row r="101" spans="1:56" ht="28.7" x14ac:dyDescent="0.5">
      <c r="A101" s="63" t="s">
        <v>397</v>
      </c>
      <c r="B101" s="62" t="s">
        <v>398</v>
      </c>
      <c r="C101" s="47" t="s">
        <v>25</v>
      </c>
      <c r="D101" s="47" t="s">
        <v>37</v>
      </c>
      <c r="E101" s="47" t="s">
        <v>96</v>
      </c>
      <c r="F101" s="47"/>
      <c r="G101" s="48">
        <v>35000</v>
      </c>
      <c r="H101" s="48"/>
      <c r="I101" s="47" t="s">
        <v>85</v>
      </c>
      <c r="J101" s="49">
        <v>43990</v>
      </c>
      <c r="K101" s="49"/>
      <c r="L101" s="49">
        <f t="shared" ref="L101" si="244">J101+5</f>
        <v>43995</v>
      </c>
      <c r="M101" s="49"/>
      <c r="N101" s="50">
        <f t="shared" ref="N101" si="245">L101+3</f>
        <v>43998</v>
      </c>
      <c r="O101" s="50"/>
      <c r="P101" s="50">
        <f t="shared" ref="P101" si="246">N101+14</f>
        <v>44012</v>
      </c>
      <c r="Q101" s="51"/>
      <c r="R101" s="51" t="s">
        <v>363</v>
      </c>
      <c r="S101" s="51" t="s">
        <v>363</v>
      </c>
      <c r="T101" s="51" t="s">
        <v>363</v>
      </c>
      <c r="U101" s="51" t="s">
        <v>363</v>
      </c>
      <c r="V101" s="51" t="s">
        <v>363</v>
      </c>
      <c r="W101" s="51" t="s">
        <v>363</v>
      </c>
      <c r="X101" s="51" t="s">
        <v>363</v>
      </c>
      <c r="Y101" s="51" t="s">
        <v>363</v>
      </c>
      <c r="Z101" s="50">
        <f t="shared" ref="Z101" si="247">P101+14</f>
        <v>44026</v>
      </c>
      <c r="AA101" s="51"/>
      <c r="AB101" s="51" t="s">
        <v>363</v>
      </c>
      <c r="AC101" s="51" t="s">
        <v>363</v>
      </c>
      <c r="AD101" s="51" t="s">
        <v>363</v>
      </c>
      <c r="AE101" s="51" t="s">
        <v>363</v>
      </c>
      <c r="AF101" s="49">
        <f t="shared" ref="AF101" si="248">AH101+5</f>
        <v>44036</v>
      </c>
      <c r="AG101" s="47"/>
      <c r="AH101" s="49">
        <f t="shared" ref="AH101" si="249">Z101+5</f>
        <v>44031</v>
      </c>
      <c r="AI101" s="47"/>
      <c r="AJ101" s="49">
        <f t="shared" ref="AJ101" si="250">AF101+3</f>
        <v>44039</v>
      </c>
      <c r="AK101" s="47"/>
      <c r="AL101" s="49">
        <f t="shared" ref="AL101" si="251">AJ101+5</f>
        <v>44044</v>
      </c>
      <c r="AM101" s="47"/>
      <c r="AN101" s="47"/>
      <c r="AO101" s="49">
        <f t="shared" ref="AO101" si="252">AL101+2</f>
        <v>44046</v>
      </c>
      <c r="AP101" s="47"/>
      <c r="AQ101" s="49">
        <f t="shared" ref="AQ101" si="253">AO101+7</f>
        <v>44053</v>
      </c>
      <c r="AR101" s="47"/>
      <c r="AS101" s="47"/>
      <c r="AT101" s="47"/>
      <c r="AU101" s="47"/>
      <c r="AV101" s="47" t="s">
        <v>363</v>
      </c>
      <c r="AW101" s="47" t="s">
        <v>363</v>
      </c>
      <c r="AX101" s="49">
        <f t="shared" ref="AX101" si="254">AQ101+14</f>
        <v>44067</v>
      </c>
      <c r="AY101" s="47"/>
      <c r="AZ101" s="47"/>
      <c r="BA101" s="47"/>
      <c r="BB101" s="47"/>
      <c r="BC101" s="47"/>
      <c r="BD101" s="133"/>
    </row>
    <row r="102" spans="1:56" ht="43" x14ac:dyDescent="0.5">
      <c r="A102" s="63" t="s">
        <v>399</v>
      </c>
      <c r="B102" s="62" t="s">
        <v>400</v>
      </c>
      <c r="C102" s="47" t="s">
        <v>25</v>
      </c>
      <c r="D102" s="47" t="s">
        <v>37</v>
      </c>
      <c r="E102" s="47" t="s">
        <v>96</v>
      </c>
      <c r="F102" s="47"/>
      <c r="G102" s="48">
        <v>30000</v>
      </c>
      <c r="H102" s="48"/>
      <c r="I102" s="47" t="s">
        <v>85</v>
      </c>
      <c r="J102" s="49">
        <v>43983</v>
      </c>
      <c r="K102" s="49"/>
      <c r="L102" s="49">
        <f t="shared" ref="L102:L108" si="255">J102+5</f>
        <v>43988</v>
      </c>
      <c r="M102" s="49"/>
      <c r="N102" s="50">
        <f t="shared" ref="N102" si="256">L102+3</f>
        <v>43991</v>
      </c>
      <c r="O102" s="50"/>
      <c r="P102" s="50">
        <f t="shared" ref="P102" si="257">N102+14</f>
        <v>44005</v>
      </c>
      <c r="Q102" s="51"/>
      <c r="R102" s="51" t="s">
        <v>363</v>
      </c>
      <c r="S102" s="51" t="s">
        <v>363</v>
      </c>
      <c r="T102" s="51" t="s">
        <v>363</v>
      </c>
      <c r="U102" s="51" t="s">
        <v>363</v>
      </c>
      <c r="V102" s="51" t="s">
        <v>363</v>
      </c>
      <c r="W102" s="51" t="s">
        <v>363</v>
      </c>
      <c r="X102" s="51" t="s">
        <v>363</v>
      </c>
      <c r="Y102" s="51" t="s">
        <v>363</v>
      </c>
      <c r="Z102" s="50">
        <f t="shared" ref="Z102" si="258">P102+14</f>
        <v>44019</v>
      </c>
      <c r="AA102" s="51"/>
      <c r="AB102" s="51" t="s">
        <v>363</v>
      </c>
      <c r="AC102" s="51" t="s">
        <v>363</v>
      </c>
      <c r="AD102" s="51" t="s">
        <v>363</v>
      </c>
      <c r="AE102" s="51" t="s">
        <v>363</v>
      </c>
      <c r="AF102" s="49">
        <f t="shared" ref="AF102" si="259">AH102+5</f>
        <v>44029</v>
      </c>
      <c r="AG102" s="47"/>
      <c r="AH102" s="49">
        <f t="shared" ref="AH102" si="260">Z102+5</f>
        <v>44024</v>
      </c>
      <c r="AI102" s="47"/>
      <c r="AJ102" s="49">
        <f t="shared" ref="AJ102" si="261">AF102+3</f>
        <v>44032</v>
      </c>
      <c r="AK102" s="47"/>
      <c r="AL102" s="49">
        <f t="shared" ref="AL102:AL108" si="262">AJ102+5</f>
        <v>44037</v>
      </c>
      <c r="AM102" s="47"/>
      <c r="AN102" s="47"/>
      <c r="AO102" s="49">
        <f t="shared" ref="AO102:AO108" si="263">AL102+2</f>
        <v>44039</v>
      </c>
      <c r="AP102" s="47"/>
      <c r="AQ102" s="49">
        <f t="shared" ref="AQ102:AQ108" si="264">AO102+7</f>
        <v>44046</v>
      </c>
      <c r="AR102" s="47"/>
      <c r="AS102" s="47"/>
      <c r="AT102" s="47"/>
      <c r="AU102" s="47"/>
      <c r="AV102" s="47" t="s">
        <v>363</v>
      </c>
      <c r="AW102" s="47" t="s">
        <v>363</v>
      </c>
      <c r="AX102" s="49">
        <f t="shared" ref="AX102:AX108" si="265">AQ102+14</f>
        <v>44060</v>
      </c>
      <c r="AY102" s="47"/>
      <c r="AZ102" s="47"/>
      <c r="BA102" s="47"/>
      <c r="BB102" s="47"/>
      <c r="BC102" s="47"/>
      <c r="BD102" s="133"/>
    </row>
    <row r="103" spans="1:56" ht="57.35" x14ac:dyDescent="0.5">
      <c r="A103" s="63" t="s">
        <v>401</v>
      </c>
      <c r="B103" s="62" t="s">
        <v>417</v>
      </c>
      <c r="C103" s="47" t="s">
        <v>25</v>
      </c>
      <c r="D103" s="47" t="s">
        <v>37</v>
      </c>
      <c r="E103" s="47" t="s">
        <v>51</v>
      </c>
      <c r="F103" s="47"/>
      <c r="G103" s="48">
        <v>10000</v>
      </c>
      <c r="H103" s="48"/>
      <c r="I103" s="64" t="s">
        <v>84</v>
      </c>
      <c r="J103" s="49">
        <v>43987</v>
      </c>
      <c r="K103" s="49"/>
      <c r="L103" s="49">
        <f t="shared" si="255"/>
        <v>43992</v>
      </c>
      <c r="M103" s="49"/>
      <c r="N103" s="49" t="s">
        <v>363</v>
      </c>
      <c r="O103" s="49" t="s">
        <v>363</v>
      </c>
      <c r="P103" s="49" t="s">
        <v>363</v>
      </c>
      <c r="Q103" s="49" t="s">
        <v>363</v>
      </c>
      <c r="R103" s="49" t="s">
        <v>363</v>
      </c>
      <c r="S103" s="49" t="s">
        <v>363</v>
      </c>
      <c r="T103" s="49" t="s">
        <v>363</v>
      </c>
      <c r="U103" s="49" t="s">
        <v>363</v>
      </c>
      <c r="V103" s="49">
        <f>L103+3</f>
        <v>43995</v>
      </c>
      <c r="W103" s="47"/>
      <c r="X103" s="49">
        <f>V103+14</f>
        <v>44009</v>
      </c>
      <c r="Y103" s="47"/>
      <c r="Z103" s="51" t="s">
        <v>363</v>
      </c>
      <c r="AA103" s="51" t="s">
        <v>363</v>
      </c>
      <c r="AB103" s="51" t="s">
        <v>363</v>
      </c>
      <c r="AC103" s="51" t="s">
        <v>363</v>
      </c>
      <c r="AD103" s="51" t="s">
        <v>363</v>
      </c>
      <c r="AE103" s="51" t="s">
        <v>363</v>
      </c>
      <c r="AF103" s="49">
        <f>AH103+5</f>
        <v>44021</v>
      </c>
      <c r="AG103" s="47"/>
      <c r="AH103" s="49">
        <f>X103+7</f>
        <v>44016</v>
      </c>
      <c r="AI103" s="47"/>
      <c r="AJ103" s="49">
        <f>AF103+3</f>
        <v>44024</v>
      </c>
      <c r="AK103" s="47"/>
      <c r="AL103" s="49">
        <f t="shared" si="262"/>
        <v>44029</v>
      </c>
      <c r="AM103" s="47"/>
      <c r="AN103" s="47"/>
      <c r="AO103" s="49">
        <f t="shared" si="263"/>
        <v>44031</v>
      </c>
      <c r="AP103" s="47"/>
      <c r="AQ103" s="49">
        <f t="shared" si="264"/>
        <v>44038</v>
      </c>
      <c r="AR103" s="47"/>
      <c r="AS103" s="47"/>
      <c r="AT103" s="47"/>
      <c r="AU103" s="47"/>
      <c r="AV103" s="47" t="s">
        <v>363</v>
      </c>
      <c r="AW103" s="47" t="s">
        <v>363</v>
      </c>
      <c r="AX103" s="49">
        <f t="shared" si="265"/>
        <v>44052</v>
      </c>
      <c r="AY103" s="47"/>
      <c r="AZ103" s="47"/>
      <c r="BA103" s="47"/>
      <c r="BB103" s="47"/>
      <c r="BC103" s="47"/>
      <c r="BD103" s="133"/>
    </row>
    <row r="104" spans="1:56" s="98" customFormat="1" ht="43.35" thickBot="1" x14ac:dyDescent="0.55000000000000004">
      <c r="A104" s="86" t="s">
        <v>429</v>
      </c>
      <c r="B104" s="62" t="s">
        <v>459</v>
      </c>
      <c r="C104" s="62" t="s">
        <v>24</v>
      </c>
      <c r="D104" s="62" t="s">
        <v>43</v>
      </c>
      <c r="E104" s="62" t="s">
        <v>51</v>
      </c>
      <c r="F104" s="62"/>
      <c r="G104" s="82">
        <v>50000</v>
      </c>
      <c r="H104" s="82"/>
      <c r="I104" s="86" t="s">
        <v>85</v>
      </c>
      <c r="J104" s="84">
        <v>43966</v>
      </c>
      <c r="K104" s="84"/>
      <c r="L104" s="84">
        <f t="shared" si="255"/>
        <v>43971</v>
      </c>
      <c r="M104" s="84"/>
      <c r="N104" s="84" t="s">
        <v>363</v>
      </c>
      <c r="O104" s="84" t="s">
        <v>363</v>
      </c>
      <c r="P104" s="84" t="s">
        <v>363</v>
      </c>
      <c r="Q104" s="84" t="s">
        <v>363</v>
      </c>
      <c r="R104" s="84" t="s">
        <v>363</v>
      </c>
      <c r="S104" s="84" t="s">
        <v>363</v>
      </c>
      <c r="T104" s="84" t="s">
        <v>363</v>
      </c>
      <c r="U104" s="84" t="s">
        <v>363</v>
      </c>
      <c r="V104" s="84">
        <f>L104+3</f>
        <v>43974</v>
      </c>
      <c r="W104" s="62"/>
      <c r="X104" s="84">
        <f>V104+14</f>
        <v>43988</v>
      </c>
      <c r="Y104" s="62"/>
      <c r="Z104" s="62" t="s">
        <v>363</v>
      </c>
      <c r="AA104" s="62" t="s">
        <v>363</v>
      </c>
      <c r="AB104" s="62" t="s">
        <v>363</v>
      </c>
      <c r="AC104" s="62" t="s">
        <v>363</v>
      </c>
      <c r="AD104" s="62" t="s">
        <v>363</v>
      </c>
      <c r="AE104" s="62" t="s">
        <v>363</v>
      </c>
      <c r="AF104" s="84">
        <f>AH104+5</f>
        <v>44000</v>
      </c>
      <c r="AG104" s="62"/>
      <c r="AH104" s="84">
        <f>X104+7</f>
        <v>43995</v>
      </c>
      <c r="AI104" s="62"/>
      <c r="AJ104" s="84">
        <f>AF104+3</f>
        <v>44003</v>
      </c>
      <c r="AK104" s="62"/>
      <c r="AL104" s="84">
        <f t="shared" si="262"/>
        <v>44008</v>
      </c>
      <c r="AM104" s="62"/>
      <c r="AN104" s="62"/>
      <c r="AO104" s="84">
        <f t="shared" si="263"/>
        <v>44010</v>
      </c>
      <c r="AP104" s="62"/>
      <c r="AQ104" s="84">
        <f t="shared" si="264"/>
        <v>44017</v>
      </c>
      <c r="AR104" s="62"/>
      <c r="AS104" s="62"/>
      <c r="AT104" s="62"/>
      <c r="AU104" s="62"/>
      <c r="AV104" s="62" t="s">
        <v>363</v>
      </c>
      <c r="AW104" s="62" t="s">
        <v>363</v>
      </c>
      <c r="AX104" s="84">
        <f t="shared" si="265"/>
        <v>44031</v>
      </c>
      <c r="AY104" s="62"/>
      <c r="AZ104" s="62"/>
      <c r="BA104" s="62"/>
      <c r="BB104" s="62"/>
      <c r="BC104" s="62"/>
      <c r="BD104" s="136"/>
    </row>
    <row r="105" spans="1:56" s="98" customFormat="1" ht="29" thickBot="1" x14ac:dyDescent="0.55000000000000004">
      <c r="A105" s="87" t="s">
        <v>418</v>
      </c>
      <c r="B105" s="62" t="s">
        <v>460</v>
      </c>
      <c r="C105" s="62" t="s">
        <v>25</v>
      </c>
      <c r="D105" s="88" t="s">
        <v>419</v>
      </c>
      <c r="E105" s="62" t="s">
        <v>96</v>
      </c>
      <c r="F105" s="62"/>
      <c r="G105" s="89">
        <v>15000</v>
      </c>
      <c r="H105" s="82"/>
      <c r="I105" s="86" t="s">
        <v>84</v>
      </c>
      <c r="J105" s="84">
        <v>44012</v>
      </c>
      <c r="K105" s="84"/>
      <c r="L105" s="84">
        <f t="shared" si="255"/>
        <v>44017</v>
      </c>
      <c r="M105" s="84"/>
      <c r="N105" s="84">
        <f t="shared" ref="N105:N108" si="266">L105+3</f>
        <v>44020</v>
      </c>
      <c r="O105" s="84"/>
      <c r="P105" s="84">
        <f t="shared" ref="P105:P108" si="267">N105+14</f>
        <v>44034</v>
      </c>
      <c r="Q105" s="62"/>
      <c r="R105" s="62" t="s">
        <v>363</v>
      </c>
      <c r="S105" s="62" t="s">
        <v>363</v>
      </c>
      <c r="T105" s="62" t="s">
        <v>363</v>
      </c>
      <c r="U105" s="62" t="s">
        <v>363</v>
      </c>
      <c r="V105" s="62" t="s">
        <v>363</v>
      </c>
      <c r="W105" s="62" t="s">
        <v>363</v>
      </c>
      <c r="X105" s="62" t="s">
        <v>363</v>
      </c>
      <c r="Y105" s="62" t="s">
        <v>363</v>
      </c>
      <c r="Z105" s="84">
        <f t="shared" ref="Z105:Z108" si="268">P105+14</f>
        <v>44048</v>
      </c>
      <c r="AA105" s="62"/>
      <c r="AB105" s="62" t="s">
        <v>363</v>
      </c>
      <c r="AC105" s="62" t="s">
        <v>363</v>
      </c>
      <c r="AD105" s="62" t="s">
        <v>363</v>
      </c>
      <c r="AE105" s="62" t="s">
        <v>363</v>
      </c>
      <c r="AF105" s="84">
        <f t="shared" ref="AF105:AF108" si="269">AH105+5</f>
        <v>44058</v>
      </c>
      <c r="AG105" s="62"/>
      <c r="AH105" s="84">
        <f t="shared" ref="AH105:AH108" si="270">Z105+5</f>
        <v>44053</v>
      </c>
      <c r="AI105" s="62"/>
      <c r="AJ105" s="84">
        <f t="shared" ref="AJ105:AJ108" si="271">AF105+3</f>
        <v>44061</v>
      </c>
      <c r="AK105" s="62"/>
      <c r="AL105" s="84">
        <f t="shared" si="262"/>
        <v>44066</v>
      </c>
      <c r="AM105" s="62"/>
      <c r="AN105" s="62"/>
      <c r="AO105" s="84">
        <f t="shared" si="263"/>
        <v>44068</v>
      </c>
      <c r="AP105" s="62"/>
      <c r="AQ105" s="84">
        <f t="shared" si="264"/>
        <v>44075</v>
      </c>
      <c r="AR105" s="62"/>
      <c r="AS105" s="62"/>
      <c r="AT105" s="62"/>
      <c r="AU105" s="62"/>
      <c r="AV105" s="62" t="s">
        <v>363</v>
      </c>
      <c r="AW105" s="62" t="s">
        <v>363</v>
      </c>
      <c r="AX105" s="84">
        <f t="shared" si="265"/>
        <v>44089</v>
      </c>
      <c r="AY105" s="62"/>
      <c r="AZ105" s="62"/>
      <c r="BA105" s="62"/>
      <c r="BB105" s="62"/>
      <c r="BC105" s="62"/>
      <c r="BD105" s="90"/>
    </row>
    <row r="106" spans="1:56" s="98" customFormat="1" ht="43.35" thickBot="1" x14ac:dyDescent="0.55000000000000004">
      <c r="A106" s="91" t="s">
        <v>420</v>
      </c>
      <c r="B106" s="62" t="s">
        <v>461</v>
      </c>
      <c r="C106" s="62" t="s">
        <v>25</v>
      </c>
      <c r="D106" s="92" t="s">
        <v>419</v>
      </c>
      <c r="E106" s="62" t="s">
        <v>96</v>
      </c>
      <c r="F106" s="62"/>
      <c r="G106" s="93">
        <v>15000</v>
      </c>
      <c r="H106" s="82"/>
      <c r="I106" s="86" t="s">
        <v>84</v>
      </c>
      <c r="J106" s="84">
        <v>44012</v>
      </c>
      <c r="K106" s="84"/>
      <c r="L106" s="84">
        <f t="shared" si="255"/>
        <v>44017</v>
      </c>
      <c r="M106" s="84"/>
      <c r="N106" s="84">
        <f t="shared" si="266"/>
        <v>44020</v>
      </c>
      <c r="O106" s="84"/>
      <c r="P106" s="84">
        <f t="shared" si="267"/>
        <v>44034</v>
      </c>
      <c r="Q106" s="62"/>
      <c r="R106" s="62" t="s">
        <v>363</v>
      </c>
      <c r="S106" s="62" t="s">
        <v>363</v>
      </c>
      <c r="T106" s="62" t="s">
        <v>363</v>
      </c>
      <c r="U106" s="62" t="s">
        <v>363</v>
      </c>
      <c r="V106" s="62" t="s">
        <v>363</v>
      </c>
      <c r="W106" s="62" t="s">
        <v>363</v>
      </c>
      <c r="X106" s="62" t="s">
        <v>363</v>
      </c>
      <c r="Y106" s="62" t="s">
        <v>363</v>
      </c>
      <c r="Z106" s="84">
        <f t="shared" si="268"/>
        <v>44048</v>
      </c>
      <c r="AA106" s="62"/>
      <c r="AB106" s="62" t="s">
        <v>363</v>
      </c>
      <c r="AC106" s="62" t="s">
        <v>363</v>
      </c>
      <c r="AD106" s="62" t="s">
        <v>363</v>
      </c>
      <c r="AE106" s="62" t="s">
        <v>363</v>
      </c>
      <c r="AF106" s="84">
        <f t="shared" si="269"/>
        <v>44058</v>
      </c>
      <c r="AG106" s="62"/>
      <c r="AH106" s="84">
        <f t="shared" si="270"/>
        <v>44053</v>
      </c>
      <c r="AI106" s="62"/>
      <c r="AJ106" s="84">
        <f t="shared" si="271"/>
        <v>44061</v>
      </c>
      <c r="AK106" s="62"/>
      <c r="AL106" s="84">
        <f t="shared" si="262"/>
        <v>44066</v>
      </c>
      <c r="AM106" s="62"/>
      <c r="AN106" s="62"/>
      <c r="AO106" s="84">
        <f t="shared" si="263"/>
        <v>44068</v>
      </c>
      <c r="AP106" s="62"/>
      <c r="AQ106" s="84">
        <f t="shared" si="264"/>
        <v>44075</v>
      </c>
      <c r="AR106" s="62"/>
      <c r="AS106" s="62"/>
      <c r="AT106" s="62"/>
      <c r="AU106" s="62"/>
      <c r="AV106" s="62" t="s">
        <v>363</v>
      </c>
      <c r="AW106" s="62" t="s">
        <v>363</v>
      </c>
      <c r="AX106" s="84">
        <f t="shared" si="265"/>
        <v>44089</v>
      </c>
      <c r="AY106" s="62"/>
      <c r="AZ106" s="62"/>
      <c r="BA106" s="62"/>
      <c r="BB106" s="62"/>
      <c r="BC106" s="62"/>
      <c r="BD106" s="90"/>
    </row>
    <row r="107" spans="1:56" s="98" customFormat="1" ht="29" thickBot="1" x14ac:dyDescent="0.55000000000000004">
      <c r="A107" s="91" t="s">
        <v>421</v>
      </c>
      <c r="B107" s="62" t="s">
        <v>462</v>
      </c>
      <c r="C107" s="62" t="s">
        <v>25</v>
      </c>
      <c r="D107" s="92" t="s">
        <v>419</v>
      </c>
      <c r="E107" s="62" t="s">
        <v>96</v>
      </c>
      <c r="F107" s="62"/>
      <c r="G107" s="93">
        <v>15000</v>
      </c>
      <c r="H107" s="82"/>
      <c r="I107" s="86" t="s">
        <v>84</v>
      </c>
      <c r="J107" s="84">
        <v>44012</v>
      </c>
      <c r="K107" s="84"/>
      <c r="L107" s="84">
        <f t="shared" si="255"/>
        <v>44017</v>
      </c>
      <c r="M107" s="84"/>
      <c r="N107" s="84">
        <f t="shared" si="266"/>
        <v>44020</v>
      </c>
      <c r="O107" s="84"/>
      <c r="P107" s="84">
        <f t="shared" si="267"/>
        <v>44034</v>
      </c>
      <c r="Q107" s="62"/>
      <c r="R107" s="62" t="s">
        <v>363</v>
      </c>
      <c r="S107" s="62" t="s">
        <v>363</v>
      </c>
      <c r="T107" s="62" t="s">
        <v>363</v>
      </c>
      <c r="U107" s="62" t="s">
        <v>363</v>
      </c>
      <c r="V107" s="62" t="s">
        <v>363</v>
      </c>
      <c r="W107" s="62" t="s">
        <v>363</v>
      </c>
      <c r="X107" s="62" t="s">
        <v>363</v>
      </c>
      <c r="Y107" s="62" t="s">
        <v>363</v>
      </c>
      <c r="Z107" s="84">
        <f t="shared" si="268"/>
        <v>44048</v>
      </c>
      <c r="AA107" s="62"/>
      <c r="AB107" s="62" t="s">
        <v>363</v>
      </c>
      <c r="AC107" s="62" t="s">
        <v>363</v>
      </c>
      <c r="AD107" s="62" t="s">
        <v>363</v>
      </c>
      <c r="AE107" s="62" t="s">
        <v>363</v>
      </c>
      <c r="AF107" s="84">
        <f t="shared" si="269"/>
        <v>44058</v>
      </c>
      <c r="AG107" s="62"/>
      <c r="AH107" s="84">
        <f t="shared" si="270"/>
        <v>44053</v>
      </c>
      <c r="AI107" s="62"/>
      <c r="AJ107" s="84">
        <f t="shared" si="271"/>
        <v>44061</v>
      </c>
      <c r="AK107" s="62"/>
      <c r="AL107" s="84">
        <f t="shared" si="262"/>
        <v>44066</v>
      </c>
      <c r="AM107" s="62"/>
      <c r="AN107" s="62"/>
      <c r="AO107" s="84">
        <f t="shared" si="263"/>
        <v>44068</v>
      </c>
      <c r="AP107" s="62"/>
      <c r="AQ107" s="84">
        <f t="shared" si="264"/>
        <v>44075</v>
      </c>
      <c r="AR107" s="62"/>
      <c r="AS107" s="62"/>
      <c r="AT107" s="62"/>
      <c r="AU107" s="62"/>
      <c r="AV107" s="62" t="s">
        <v>363</v>
      </c>
      <c r="AW107" s="62" t="s">
        <v>363</v>
      </c>
      <c r="AX107" s="84">
        <f t="shared" si="265"/>
        <v>44089</v>
      </c>
      <c r="AY107" s="62"/>
      <c r="AZ107" s="62"/>
      <c r="BA107" s="62"/>
      <c r="BB107" s="62"/>
      <c r="BC107" s="62"/>
      <c r="BD107" s="90"/>
    </row>
    <row r="108" spans="1:56" s="98" customFormat="1" ht="29" thickBot="1" x14ac:dyDescent="0.55000000000000004">
      <c r="A108" s="91" t="s">
        <v>422</v>
      </c>
      <c r="B108" s="62" t="s">
        <v>463</v>
      </c>
      <c r="C108" s="62" t="s">
        <v>25</v>
      </c>
      <c r="D108" s="92" t="s">
        <v>419</v>
      </c>
      <c r="E108" s="62" t="s">
        <v>96</v>
      </c>
      <c r="F108" s="62"/>
      <c r="G108" s="93">
        <v>20000</v>
      </c>
      <c r="H108" s="82"/>
      <c r="I108" s="62" t="s">
        <v>85</v>
      </c>
      <c r="J108" s="84">
        <v>44012</v>
      </c>
      <c r="K108" s="84"/>
      <c r="L108" s="84">
        <f t="shared" si="255"/>
        <v>44017</v>
      </c>
      <c r="M108" s="84"/>
      <c r="N108" s="84">
        <f t="shared" si="266"/>
        <v>44020</v>
      </c>
      <c r="O108" s="84"/>
      <c r="P108" s="84">
        <f t="shared" si="267"/>
        <v>44034</v>
      </c>
      <c r="Q108" s="62"/>
      <c r="R108" s="62" t="s">
        <v>363</v>
      </c>
      <c r="S108" s="62" t="s">
        <v>363</v>
      </c>
      <c r="T108" s="62" t="s">
        <v>363</v>
      </c>
      <c r="U108" s="62" t="s">
        <v>363</v>
      </c>
      <c r="V108" s="62" t="s">
        <v>363</v>
      </c>
      <c r="W108" s="62" t="s">
        <v>363</v>
      </c>
      <c r="X108" s="62" t="s">
        <v>363</v>
      </c>
      <c r="Y108" s="62" t="s">
        <v>363</v>
      </c>
      <c r="Z108" s="84">
        <f t="shared" si="268"/>
        <v>44048</v>
      </c>
      <c r="AA108" s="62"/>
      <c r="AB108" s="62" t="s">
        <v>363</v>
      </c>
      <c r="AC108" s="62" t="s">
        <v>363</v>
      </c>
      <c r="AD108" s="62" t="s">
        <v>363</v>
      </c>
      <c r="AE108" s="62" t="s">
        <v>363</v>
      </c>
      <c r="AF108" s="84">
        <f t="shared" si="269"/>
        <v>44058</v>
      </c>
      <c r="AG108" s="62"/>
      <c r="AH108" s="84">
        <f t="shared" si="270"/>
        <v>44053</v>
      </c>
      <c r="AI108" s="62"/>
      <c r="AJ108" s="84">
        <f t="shared" si="271"/>
        <v>44061</v>
      </c>
      <c r="AK108" s="62"/>
      <c r="AL108" s="84">
        <f t="shared" si="262"/>
        <v>44066</v>
      </c>
      <c r="AM108" s="62"/>
      <c r="AN108" s="62"/>
      <c r="AO108" s="84">
        <f t="shared" si="263"/>
        <v>44068</v>
      </c>
      <c r="AP108" s="62"/>
      <c r="AQ108" s="84">
        <f t="shared" si="264"/>
        <v>44075</v>
      </c>
      <c r="AR108" s="62"/>
      <c r="AS108" s="62"/>
      <c r="AT108" s="62"/>
      <c r="AU108" s="62"/>
      <c r="AV108" s="62" t="s">
        <v>363</v>
      </c>
      <c r="AW108" s="62" t="s">
        <v>363</v>
      </c>
      <c r="AX108" s="84">
        <f t="shared" si="265"/>
        <v>44089</v>
      </c>
      <c r="AY108" s="62"/>
      <c r="AZ108" s="62"/>
      <c r="BA108" s="62"/>
      <c r="BB108" s="62"/>
      <c r="BC108" s="62"/>
      <c r="BD108" s="90"/>
    </row>
    <row r="109" spans="1:56" s="98" customFormat="1" ht="29" thickBot="1" x14ac:dyDescent="0.55000000000000004">
      <c r="A109" s="91" t="s">
        <v>428</v>
      </c>
      <c r="B109" s="62" t="s">
        <v>464</v>
      </c>
      <c r="C109" s="62" t="s">
        <v>25</v>
      </c>
      <c r="D109" s="92" t="s">
        <v>419</v>
      </c>
      <c r="E109" s="62" t="s">
        <v>96</v>
      </c>
      <c r="F109" s="62"/>
      <c r="G109" s="93">
        <v>10000</v>
      </c>
      <c r="H109" s="82"/>
      <c r="I109" s="86" t="s">
        <v>84</v>
      </c>
      <c r="J109" s="84">
        <v>44012</v>
      </c>
      <c r="K109" s="84"/>
      <c r="L109" s="84">
        <f t="shared" ref="L109:L111" si="272">J109+5</f>
        <v>44017</v>
      </c>
      <c r="M109" s="84"/>
      <c r="N109" s="84">
        <f t="shared" ref="N109:N111" si="273">L109+3</f>
        <v>44020</v>
      </c>
      <c r="O109" s="84"/>
      <c r="P109" s="84">
        <f t="shared" ref="P109:P111" si="274">N109+14</f>
        <v>44034</v>
      </c>
      <c r="Q109" s="62"/>
      <c r="R109" s="62" t="s">
        <v>363</v>
      </c>
      <c r="S109" s="62" t="s">
        <v>363</v>
      </c>
      <c r="T109" s="62" t="s">
        <v>363</v>
      </c>
      <c r="U109" s="62" t="s">
        <v>363</v>
      </c>
      <c r="V109" s="62" t="s">
        <v>363</v>
      </c>
      <c r="W109" s="62" t="s">
        <v>363</v>
      </c>
      <c r="X109" s="62" t="s">
        <v>363</v>
      </c>
      <c r="Y109" s="62" t="s">
        <v>363</v>
      </c>
      <c r="Z109" s="84">
        <f t="shared" ref="Z109:Z111" si="275">P109+14</f>
        <v>44048</v>
      </c>
      <c r="AA109" s="62"/>
      <c r="AB109" s="62" t="s">
        <v>363</v>
      </c>
      <c r="AC109" s="62" t="s">
        <v>363</v>
      </c>
      <c r="AD109" s="62" t="s">
        <v>363</v>
      </c>
      <c r="AE109" s="62" t="s">
        <v>363</v>
      </c>
      <c r="AF109" s="84">
        <f t="shared" ref="AF109:AF111" si="276">AH109+5</f>
        <v>44058</v>
      </c>
      <c r="AG109" s="62"/>
      <c r="AH109" s="84">
        <f t="shared" ref="AH109:AH111" si="277">Z109+5</f>
        <v>44053</v>
      </c>
      <c r="AI109" s="62"/>
      <c r="AJ109" s="84">
        <f t="shared" ref="AJ109:AJ111" si="278">AF109+3</f>
        <v>44061</v>
      </c>
      <c r="AK109" s="62"/>
      <c r="AL109" s="84">
        <f t="shared" ref="AL109:AL111" si="279">AJ109+5</f>
        <v>44066</v>
      </c>
      <c r="AM109" s="62"/>
      <c r="AN109" s="62"/>
      <c r="AO109" s="84">
        <f t="shared" ref="AO109:AO111" si="280">AL109+2</f>
        <v>44068</v>
      </c>
      <c r="AP109" s="62"/>
      <c r="AQ109" s="84">
        <f t="shared" ref="AQ109:AQ111" si="281">AO109+7</f>
        <v>44075</v>
      </c>
      <c r="AR109" s="62"/>
      <c r="AS109" s="62"/>
      <c r="AT109" s="62"/>
      <c r="AU109" s="62"/>
      <c r="AV109" s="62" t="s">
        <v>363</v>
      </c>
      <c r="AW109" s="62" t="s">
        <v>363</v>
      </c>
      <c r="AX109" s="84">
        <f t="shared" ref="AX109:AX111" si="282">AQ109+14</f>
        <v>44089</v>
      </c>
      <c r="AY109" s="62"/>
      <c r="AZ109" s="62"/>
      <c r="BA109" s="62"/>
      <c r="BB109" s="62"/>
      <c r="BC109" s="62"/>
      <c r="BD109" s="90"/>
    </row>
    <row r="110" spans="1:56" s="98" customFormat="1" ht="29" thickBot="1" x14ac:dyDescent="0.55000000000000004">
      <c r="A110" s="91" t="s">
        <v>423</v>
      </c>
      <c r="B110" s="62" t="s">
        <v>465</v>
      </c>
      <c r="C110" s="62" t="s">
        <v>25</v>
      </c>
      <c r="D110" s="92" t="s">
        <v>419</v>
      </c>
      <c r="E110" s="62" t="s">
        <v>96</v>
      </c>
      <c r="F110" s="62"/>
      <c r="G110" s="93">
        <v>30000</v>
      </c>
      <c r="H110" s="82"/>
      <c r="I110" s="86" t="s">
        <v>85</v>
      </c>
      <c r="J110" s="84">
        <v>44012</v>
      </c>
      <c r="K110" s="84"/>
      <c r="L110" s="84">
        <f t="shared" si="272"/>
        <v>44017</v>
      </c>
      <c r="M110" s="84"/>
      <c r="N110" s="84">
        <f t="shared" si="273"/>
        <v>44020</v>
      </c>
      <c r="O110" s="84"/>
      <c r="P110" s="84">
        <f t="shared" si="274"/>
        <v>44034</v>
      </c>
      <c r="Q110" s="62"/>
      <c r="R110" s="62" t="s">
        <v>363</v>
      </c>
      <c r="S110" s="62" t="s">
        <v>363</v>
      </c>
      <c r="T110" s="62" t="s">
        <v>363</v>
      </c>
      <c r="U110" s="62" t="s">
        <v>363</v>
      </c>
      <c r="V110" s="62" t="s">
        <v>363</v>
      </c>
      <c r="W110" s="62" t="s">
        <v>363</v>
      </c>
      <c r="X110" s="62" t="s">
        <v>363</v>
      </c>
      <c r="Y110" s="62" t="s">
        <v>363</v>
      </c>
      <c r="Z110" s="84">
        <f t="shared" si="275"/>
        <v>44048</v>
      </c>
      <c r="AA110" s="62"/>
      <c r="AB110" s="62" t="s">
        <v>363</v>
      </c>
      <c r="AC110" s="62" t="s">
        <v>363</v>
      </c>
      <c r="AD110" s="62" t="s">
        <v>363</v>
      </c>
      <c r="AE110" s="62" t="s">
        <v>363</v>
      </c>
      <c r="AF110" s="84">
        <f t="shared" si="276"/>
        <v>44058</v>
      </c>
      <c r="AG110" s="62"/>
      <c r="AH110" s="84">
        <f t="shared" si="277"/>
        <v>44053</v>
      </c>
      <c r="AI110" s="62"/>
      <c r="AJ110" s="84">
        <f t="shared" si="278"/>
        <v>44061</v>
      </c>
      <c r="AK110" s="62"/>
      <c r="AL110" s="84">
        <f t="shared" si="279"/>
        <v>44066</v>
      </c>
      <c r="AM110" s="62"/>
      <c r="AN110" s="62"/>
      <c r="AO110" s="84">
        <f t="shared" si="280"/>
        <v>44068</v>
      </c>
      <c r="AP110" s="62"/>
      <c r="AQ110" s="84">
        <f t="shared" si="281"/>
        <v>44075</v>
      </c>
      <c r="AR110" s="62"/>
      <c r="AS110" s="62"/>
      <c r="AT110" s="62"/>
      <c r="AU110" s="62"/>
      <c r="AV110" s="62" t="s">
        <v>363</v>
      </c>
      <c r="AW110" s="62" t="s">
        <v>363</v>
      </c>
      <c r="AX110" s="84">
        <f t="shared" si="282"/>
        <v>44089</v>
      </c>
      <c r="AY110" s="62"/>
      <c r="AZ110" s="62"/>
      <c r="BA110" s="62"/>
      <c r="BB110" s="62"/>
      <c r="BC110" s="62"/>
      <c r="BD110" s="90"/>
    </row>
    <row r="111" spans="1:56" s="98" customFormat="1" ht="29" thickBot="1" x14ac:dyDescent="0.55000000000000004">
      <c r="A111" s="91" t="s">
        <v>424</v>
      </c>
      <c r="B111" s="62" t="s">
        <v>466</v>
      </c>
      <c r="C111" s="62" t="s">
        <v>25</v>
      </c>
      <c r="D111" s="92" t="s">
        <v>40</v>
      </c>
      <c r="E111" s="62" t="s">
        <v>96</v>
      </c>
      <c r="F111" s="62"/>
      <c r="G111" s="93">
        <v>15000</v>
      </c>
      <c r="H111" s="82"/>
      <c r="I111" s="86" t="s">
        <v>84</v>
      </c>
      <c r="J111" s="84">
        <v>44012</v>
      </c>
      <c r="K111" s="84"/>
      <c r="L111" s="84">
        <f t="shared" si="272"/>
        <v>44017</v>
      </c>
      <c r="M111" s="84"/>
      <c r="N111" s="84">
        <f t="shared" si="273"/>
        <v>44020</v>
      </c>
      <c r="O111" s="84"/>
      <c r="P111" s="84">
        <f t="shared" si="274"/>
        <v>44034</v>
      </c>
      <c r="Q111" s="62"/>
      <c r="R111" s="62" t="s">
        <v>363</v>
      </c>
      <c r="S111" s="62" t="s">
        <v>363</v>
      </c>
      <c r="T111" s="62" t="s">
        <v>363</v>
      </c>
      <c r="U111" s="62" t="s">
        <v>363</v>
      </c>
      <c r="V111" s="62" t="s">
        <v>363</v>
      </c>
      <c r="W111" s="62" t="s">
        <v>363</v>
      </c>
      <c r="X111" s="62" t="s">
        <v>363</v>
      </c>
      <c r="Y111" s="62" t="s">
        <v>363</v>
      </c>
      <c r="Z111" s="84">
        <f t="shared" si="275"/>
        <v>44048</v>
      </c>
      <c r="AA111" s="62"/>
      <c r="AB111" s="62" t="s">
        <v>363</v>
      </c>
      <c r="AC111" s="62" t="s">
        <v>363</v>
      </c>
      <c r="AD111" s="62" t="s">
        <v>363</v>
      </c>
      <c r="AE111" s="62" t="s">
        <v>363</v>
      </c>
      <c r="AF111" s="84">
        <f t="shared" si="276"/>
        <v>44058</v>
      </c>
      <c r="AG111" s="62"/>
      <c r="AH111" s="84">
        <f t="shared" si="277"/>
        <v>44053</v>
      </c>
      <c r="AI111" s="62"/>
      <c r="AJ111" s="84">
        <f t="shared" si="278"/>
        <v>44061</v>
      </c>
      <c r="AK111" s="62"/>
      <c r="AL111" s="84">
        <f t="shared" si="279"/>
        <v>44066</v>
      </c>
      <c r="AM111" s="62"/>
      <c r="AN111" s="62"/>
      <c r="AO111" s="84">
        <f t="shared" si="280"/>
        <v>44068</v>
      </c>
      <c r="AP111" s="62"/>
      <c r="AQ111" s="84">
        <f t="shared" si="281"/>
        <v>44075</v>
      </c>
      <c r="AR111" s="62"/>
      <c r="AS111" s="62"/>
      <c r="AT111" s="62"/>
      <c r="AU111" s="62"/>
      <c r="AV111" s="62" t="s">
        <v>363</v>
      </c>
      <c r="AW111" s="62" t="s">
        <v>363</v>
      </c>
      <c r="AX111" s="84">
        <f t="shared" si="282"/>
        <v>44089</v>
      </c>
      <c r="AY111" s="62"/>
      <c r="AZ111" s="62"/>
      <c r="BA111" s="62"/>
      <c r="BB111" s="62"/>
      <c r="BC111" s="62"/>
      <c r="BD111" s="90"/>
    </row>
    <row r="112" spans="1:56" s="98" customFormat="1" ht="41.75" customHeight="1" x14ac:dyDescent="0.5">
      <c r="A112" s="55" t="s">
        <v>435</v>
      </c>
      <c r="B112" s="62" t="s">
        <v>438</v>
      </c>
      <c r="C112" s="56" t="s">
        <v>264</v>
      </c>
      <c r="D112" s="57" t="s">
        <v>43</v>
      </c>
      <c r="E112" s="62" t="s">
        <v>96</v>
      </c>
      <c r="F112" s="56"/>
      <c r="G112" s="58">
        <f>275*100</f>
        <v>27500</v>
      </c>
      <c r="H112" s="85"/>
      <c r="I112" s="62" t="s">
        <v>85</v>
      </c>
      <c r="J112" s="84">
        <v>44012</v>
      </c>
      <c r="K112" s="84"/>
      <c r="L112" s="84">
        <f t="shared" ref="L112" si="283">J112+5</f>
        <v>44017</v>
      </c>
      <c r="M112" s="84"/>
      <c r="N112" s="84">
        <f t="shared" ref="N112" si="284">L112+3</f>
        <v>44020</v>
      </c>
      <c r="O112" s="84"/>
      <c r="P112" s="84">
        <f t="shared" ref="P112" si="285">N112+14</f>
        <v>44034</v>
      </c>
      <c r="Q112" s="62"/>
      <c r="R112" s="62" t="s">
        <v>363</v>
      </c>
      <c r="S112" s="62" t="s">
        <v>363</v>
      </c>
      <c r="T112" s="62" t="s">
        <v>363</v>
      </c>
      <c r="U112" s="62" t="s">
        <v>363</v>
      </c>
      <c r="V112" s="62" t="s">
        <v>363</v>
      </c>
      <c r="W112" s="62" t="s">
        <v>363</v>
      </c>
      <c r="X112" s="62" t="s">
        <v>363</v>
      </c>
      <c r="Y112" s="62" t="s">
        <v>363</v>
      </c>
      <c r="Z112" s="84">
        <f t="shared" ref="Z112" si="286">P112+14</f>
        <v>44048</v>
      </c>
      <c r="AA112" s="62"/>
      <c r="AB112" s="62" t="s">
        <v>363</v>
      </c>
      <c r="AC112" s="62" t="s">
        <v>363</v>
      </c>
      <c r="AD112" s="62" t="s">
        <v>363</v>
      </c>
      <c r="AE112" s="62" t="s">
        <v>363</v>
      </c>
      <c r="AF112" s="84">
        <f t="shared" ref="AF112" si="287">AH112+5</f>
        <v>44058</v>
      </c>
      <c r="AG112" s="62"/>
      <c r="AH112" s="84">
        <f t="shared" ref="AH112" si="288">Z112+5</f>
        <v>44053</v>
      </c>
      <c r="AI112" s="62"/>
      <c r="AJ112" s="84">
        <f t="shared" ref="AJ112" si="289">AF112+3</f>
        <v>44061</v>
      </c>
      <c r="AK112" s="62"/>
      <c r="AL112" s="84">
        <f t="shared" ref="AL112" si="290">AJ112+5</f>
        <v>44066</v>
      </c>
      <c r="AM112" s="62"/>
      <c r="AN112" s="62"/>
      <c r="AO112" s="84">
        <f t="shared" ref="AO112" si="291">AL112+2</f>
        <v>44068</v>
      </c>
      <c r="AP112" s="62"/>
      <c r="AQ112" s="84">
        <f t="shared" ref="AQ112" si="292">AO112+7</f>
        <v>44075</v>
      </c>
      <c r="AR112" s="62"/>
      <c r="AS112" s="62"/>
      <c r="AT112" s="62"/>
      <c r="AU112" s="62"/>
      <c r="AV112" s="62" t="s">
        <v>363</v>
      </c>
      <c r="AW112" s="62" t="s">
        <v>363</v>
      </c>
      <c r="AX112" s="84">
        <f t="shared" ref="AX112" si="293">AQ112+14</f>
        <v>44089</v>
      </c>
      <c r="AY112" s="62"/>
      <c r="AZ112" s="62"/>
      <c r="BA112" s="62"/>
      <c r="BB112" s="62"/>
      <c r="BC112" s="62"/>
      <c r="BD112" s="136"/>
    </row>
    <row r="113" spans="1:56" s="98" customFormat="1" ht="41.75" customHeight="1" x14ac:dyDescent="0.5">
      <c r="A113" s="55" t="s">
        <v>436</v>
      </c>
      <c r="B113" s="62" t="s">
        <v>439</v>
      </c>
      <c r="C113" s="56" t="s">
        <v>264</v>
      </c>
      <c r="D113" s="57" t="s">
        <v>43</v>
      </c>
      <c r="E113" s="62" t="s">
        <v>96</v>
      </c>
      <c r="F113" s="56"/>
      <c r="G113" s="58">
        <f>125*100</f>
        <v>12500</v>
      </c>
      <c r="H113" s="85"/>
      <c r="I113" s="86" t="s">
        <v>84</v>
      </c>
      <c r="J113" s="84">
        <v>44012</v>
      </c>
      <c r="K113" s="84"/>
      <c r="L113" s="84">
        <f t="shared" ref="L113:L115" si="294">J113+5</f>
        <v>44017</v>
      </c>
      <c r="M113" s="84"/>
      <c r="N113" s="84">
        <f t="shared" ref="N113:N115" si="295">L113+3</f>
        <v>44020</v>
      </c>
      <c r="O113" s="84"/>
      <c r="P113" s="84">
        <f t="shared" ref="P113:P115" si="296">N113+14</f>
        <v>44034</v>
      </c>
      <c r="Q113" s="62"/>
      <c r="R113" s="62" t="s">
        <v>363</v>
      </c>
      <c r="S113" s="62" t="s">
        <v>363</v>
      </c>
      <c r="T113" s="62" t="s">
        <v>363</v>
      </c>
      <c r="U113" s="62" t="s">
        <v>363</v>
      </c>
      <c r="V113" s="62" t="s">
        <v>363</v>
      </c>
      <c r="W113" s="62" t="s">
        <v>363</v>
      </c>
      <c r="X113" s="62" t="s">
        <v>363</v>
      </c>
      <c r="Y113" s="62" t="s">
        <v>363</v>
      </c>
      <c r="Z113" s="84">
        <f t="shared" ref="Z113:Z115" si="297">P113+14</f>
        <v>44048</v>
      </c>
      <c r="AA113" s="62"/>
      <c r="AB113" s="62" t="s">
        <v>363</v>
      </c>
      <c r="AC113" s="62" t="s">
        <v>363</v>
      </c>
      <c r="AD113" s="62" t="s">
        <v>363</v>
      </c>
      <c r="AE113" s="62" t="s">
        <v>363</v>
      </c>
      <c r="AF113" s="84">
        <f t="shared" ref="AF113:AF115" si="298">AH113+5</f>
        <v>44058</v>
      </c>
      <c r="AG113" s="62"/>
      <c r="AH113" s="84">
        <f t="shared" ref="AH113:AH115" si="299">Z113+5</f>
        <v>44053</v>
      </c>
      <c r="AI113" s="62"/>
      <c r="AJ113" s="84">
        <f t="shared" ref="AJ113:AJ115" si="300">AF113+3</f>
        <v>44061</v>
      </c>
      <c r="AK113" s="62"/>
      <c r="AL113" s="84">
        <f t="shared" ref="AL113:AL115" si="301">AJ113+5</f>
        <v>44066</v>
      </c>
      <c r="AM113" s="62"/>
      <c r="AN113" s="62"/>
      <c r="AO113" s="84">
        <f t="shared" ref="AO113:AO115" si="302">AL113+2</f>
        <v>44068</v>
      </c>
      <c r="AP113" s="62"/>
      <c r="AQ113" s="84">
        <f t="shared" ref="AQ113:AQ115" si="303">AO113+7</f>
        <v>44075</v>
      </c>
      <c r="AR113" s="62"/>
      <c r="AS113" s="62"/>
      <c r="AT113" s="62"/>
      <c r="AU113" s="62"/>
      <c r="AV113" s="62" t="s">
        <v>363</v>
      </c>
      <c r="AW113" s="62" t="s">
        <v>363</v>
      </c>
      <c r="AX113" s="84">
        <f t="shared" ref="AX113:AX115" si="304">AQ113+14</f>
        <v>44089</v>
      </c>
      <c r="AY113" s="62"/>
      <c r="AZ113" s="62"/>
      <c r="BA113" s="62"/>
      <c r="BB113" s="62"/>
      <c r="BC113" s="62"/>
      <c r="BD113" s="136"/>
    </row>
    <row r="114" spans="1:56" s="142" customFormat="1" ht="41.75" customHeight="1" x14ac:dyDescent="0.5">
      <c r="A114" s="55" t="s">
        <v>445</v>
      </c>
      <c r="B114" s="62" t="s">
        <v>440</v>
      </c>
      <c r="C114" s="56" t="s">
        <v>264</v>
      </c>
      <c r="D114" s="57" t="s">
        <v>43</v>
      </c>
      <c r="E114" s="62" t="s">
        <v>49</v>
      </c>
      <c r="F114" s="56"/>
      <c r="G114" s="58">
        <f>900*100</f>
        <v>90000</v>
      </c>
      <c r="H114" s="59"/>
      <c r="I114" s="51" t="s">
        <v>86</v>
      </c>
      <c r="J114" s="50">
        <v>44027</v>
      </c>
      <c r="K114" s="50"/>
      <c r="L114" s="50">
        <f>J114+5</f>
        <v>44032</v>
      </c>
      <c r="M114" s="50"/>
      <c r="N114" s="50">
        <f>L114+3</f>
        <v>44035</v>
      </c>
      <c r="O114" s="50"/>
      <c r="P114" s="50">
        <f>N114+14</f>
        <v>44049</v>
      </c>
      <c r="Q114" s="51"/>
      <c r="R114" s="50">
        <f>P114+14</f>
        <v>44063</v>
      </c>
      <c r="S114" s="51"/>
      <c r="T114" s="50">
        <f>R114+14</f>
        <v>44077</v>
      </c>
      <c r="U114" s="51"/>
      <c r="V114" s="50">
        <f>T114+3</f>
        <v>44080</v>
      </c>
      <c r="W114" s="51"/>
      <c r="X114" s="50">
        <f>V114+30</f>
        <v>44110</v>
      </c>
      <c r="Y114" s="51"/>
      <c r="Z114" s="50">
        <f>X114+14</f>
        <v>44124</v>
      </c>
      <c r="AA114" s="51"/>
      <c r="AB114" s="50">
        <f>Z114+14</f>
        <v>44138</v>
      </c>
      <c r="AC114" s="51"/>
      <c r="AD114" s="50">
        <f>AB114+7</f>
        <v>44145</v>
      </c>
      <c r="AE114" s="51"/>
      <c r="AF114" s="50">
        <f>AD114+14</f>
        <v>44159</v>
      </c>
      <c r="AG114" s="51"/>
      <c r="AH114" s="50">
        <f>AD114+5</f>
        <v>44150</v>
      </c>
      <c r="AI114" s="51"/>
      <c r="AJ114" s="50">
        <f>AF114+3</f>
        <v>44162</v>
      </c>
      <c r="AK114" s="51"/>
      <c r="AL114" s="50">
        <f>AJ114+5</f>
        <v>44167</v>
      </c>
      <c r="AM114" s="51"/>
      <c r="AN114" s="51"/>
      <c r="AO114" s="50">
        <f>AL114+2</f>
        <v>44169</v>
      </c>
      <c r="AP114" s="51"/>
      <c r="AQ114" s="50">
        <f>AO114+7</f>
        <v>44176</v>
      </c>
      <c r="AR114" s="51"/>
      <c r="AS114" s="51"/>
      <c r="AT114" s="51"/>
      <c r="AU114" s="51"/>
      <c r="AV114" s="51" t="s">
        <v>363</v>
      </c>
      <c r="AW114" s="51" t="s">
        <v>363</v>
      </c>
      <c r="AX114" s="50">
        <f>AQ114+14</f>
        <v>44190</v>
      </c>
      <c r="AY114" s="51"/>
      <c r="AZ114" s="51"/>
      <c r="BA114" s="51"/>
      <c r="BB114" s="51"/>
      <c r="BC114" s="51"/>
      <c r="BD114" s="140"/>
    </row>
    <row r="115" spans="1:56" s="142" customFormat="1" ht="28.7" x14ac:dyDescent="0.5">
      <c r="A115" s="55" t="s">
        <v>446</v>
      </c>
      <c r="B115" s="62" t="s">
        <v>441</v>
      </c>
      <c r="C115" s="56" t="s">
        <v>264</v>
      </c>
      <c r="D115" s="57" t="s">
        <v>93</v>
      </c>
      <c r="E115" s="62" t="s">
        <v>96</v>
      </c>
      <c r="F115" s="56"/>
      <c r="G115" s="58">
        <v>18000</v>
      </c>
      <c r="H115" s="59"/>
      <c r="I115" s="62" t="s">
        <v>85</v>
      </c>
      <c r="J115" s="50">
        <v>44012</v>
      </c>
      <c r="K115" s="50"/>
      <c r="L115" s="50">
        <f t="shared" si="294"/>
        <v>44017</v>
      </c>
      <c r="M115" s="50"/>
      <c r="N115" s="50">
        <f t="shared" si="295"/>
        <v>44020</v>
      </c>
      <c r="O115" s="50"/>
      <c r="P115" s="50">
        <f t="shared" si="296"/>
        <v>44034</v>
      </c>
      <c r="Q115" s="51"/>
      <c r="R115" s="51" t="s">
        <v>363</v>
      </c>
      <c r="S115" s="51" t="s">
        <v>363</v>
      </c>
      <c r="T115" s="51" t="s">
        <v>363</v>
      </c>
      <c r="U115" s="51" t="s">
        <v>363</v>
      </c>
      <c r="V115" s="51" t="s">
        <v>363</v>
      </c>
      <c r="W115" s="51" t="s">
        <v>363</v>
      </c>
      <c r="X115" s="51" t="s">
        <v>363</v>
      </c>
      <c r="Y115" s="51" t="s">
        <v>363</v>
      </c>
      <c r="Z115" s="50">
        <f t="shared" si="297"/>
        <v>44048</v>
      </c>
      <c r="AA115" s="51"/>
      <c r="AB115" s="51" t="s">
        <v>363</v>
      </c>
      <c r="AC115" s="51" t="s">
        <v>363</v>
      </c>
      <c r="AD115" s="51" t="s">
        <v>363</v>
      </c>
      <c r="AE115" s="51" t="s">
        <v>363</v>
      </c>
      <c r="AF115" s="50">
        <f t="shared" si="298"/>
        <v>44058</v>
      </c>
      <c r="AG115" s="51"/>
      <c r="AH115" s="50">
        <f t="shared" si="299"/>
        <v>44053</v>
      </c>
      <c r="AI115" s="51"/>
      <c r="AJ115" s="50">
        <f t="shared" si="300"/>
        <v>44061</v>
      </c>
      <c r="AK115" s="51"/>
      <c r="AL115" s="50">
        <f t="shared" si="301"/>
        <v>44066</v>
      </c>
      <c r="AM115" s="51"/>
      <c r="AN115" s="51"/>
      <c r="AO115" s="50">
        <f t="shared" si="302"/>
        <v>44068</v>
      </c>
      <c r="AP115" s="51"/>
      <c r="AQ115" s="50">
        <f t="shared" si="303"/>
        <v>44075</v>
      </c>
      <c r="AR115" s="51"/>
      <c r="AS115" s="51"/>
      <c r="AT115" s="51"/>
      <c r="AU115" s="51"/>
      <c r="AV115" s="51" t="s">
        <v>363</v>
      </c>
      <c r="AW115" s="51" t="s">
        <v>363</v>
      </c>
      <c r="AX115" s="50">
        <f t="shared" si="304"/>
        <v>44089</v>
      </c>
      <c r="AY115" s="51"/>
      <c r="AZ115" s="51"/>
      <c r="BA115" s="51"/>
      <c r="BB115" s="51"/>
      <c r="BC115" s="51"/>
      <c r="BD115" s="140"/>
    </row>
    <row r="116" spans="1:56" s="142" customFormat="1" ht="30.7" x14ac:dyDescent="0.5">
      <c r="A116" s="55" t="s">
        <v>475</v>
      </c>
      <c r="B116" s="62" t="s">
        <v>442</v>
      </c>
      <c r="C116" s="56" t="s">
        <v>264</v>
      </c>
      <c r="D116" s="57" t="s">
        <v>43</v>
      </c>
      <c r="E116" s="62" t="s">
        <v>49</v>
      </c>
      <c r="F116" s="56"/>
      <c r="G116" s="58">
        <v>60000</v>
      </c>
      <c r="H116" s="59"/>
      <c r="I116" s="60" t="s">
        <v>86</v>
      </c>
      <c r="J116" s="50">
        <v>44027</v>
      </c>
      <c r="K116" s="50"/>
      <c r="L116" s="50">
        <f>J116+5</f>
        <v>44032</v>
      </c>
      <c r="M116" s="50"/>
      <c r="N116" s="50">
        <f>L116+3</f>
        <v>44035</v>
      </c>
      <c r="O116" s="50"/>
      <c r="P116" s="50">
        <f>N116+14</f>
        <v>44049</v>
      </c>
      <c r="Q116" s="51"/>
      <c r="R116" s="50">
        <f>P116+14</f>
        <v>44063</v>
      </c>
      <c r="S116" s="51"/>
      <c r="T116" s="50">
        <f>R116+14</f>
        <v>44077</v>
      </c>
      <c r="U116" s="51"/>
      <c r="V116" s="50">
        <f>T116+3</f>
        <v>44080</v>
      </c>
      <c r="W116" s="51"/>
      <c r="X116" s="50">
        <f>V116+30</f>
        <v>44110</v>
      </c>
      <c r="Y116" s="51"/>
      <c r="Z116" s="50">
        <f>X116+14</f>
        <v>44124</v>
      </c>
      <c r="AA116" s="51"/>
      <c r="AB116" s="50">
        <f>Z116+14</f>
        <v>44138</v>
      </c>
      <c r="AC116" s="51"/>
      <c r="AD116" s="50">
        <f>AB116+7</f>
        <v>44145</v>
      </c>
      <c r="AE116" s="51"/>
      <c r="AF116" s="50">
        <f>AD116+14</f>
        <v>44159</v>
      </c>
      <c r="AG116" s="51"/>
      <c r="AH116" s="50">
        <f>AD116+5</f>
        <v>44150</v>
      </c>
      <c r="AI116" s="51"/>
      <c r="AJ116" s="50">
        <f>AF116+3</f>
        <v>44162</v>
      </c>
      <c r="AK116" s="51"/>
      <c r="AL116" s="50">
        <f>AJ116+5</f>
        <v>44167</v>
      </c>
      <c r="AM116" s="51"/>
      <c r="AN116" s="51"/>
      <c r="AO116" s="50">
        <f>AL116+2</f>
        <v>44169</v>
      </c>
      <c r="AP116" s="51"/>
      <c r="AQ116" s="50">
        <f>AO116+7</f>
        <v>44176</v>
      </c>
      <c r="AR116" s="51"/>
      <c r="AS116" s="51"/>
      <c r="AT116" s="51"/>
      <c r="AU116" s="51"/>
      <c r="AV116" s="51" t="s">
        <v>363</v>
      </c>
      <c r="AW116" s="51" t="s">
        <v>363</v>
      </c>
      <c r="AX116" s="50">
        <f>AQ116+14</f>
        <v>44190</v>
      </c>
      <c r="AY116" s="51"/>
      <c r="AZ116" s="51"/>
      <c r="BA116" s="51"/>
      <c r="BB116" s="51"/>
      <c r="BC116" s="51"/>
      <c r="BD116" s="140"/>
    </row>
    <row r="117" spans="1:56" s="142" customFormat="1" ht="28.7" x14ac:dyDescent="0.5">
      <c r="A117" s="55" t="s">
        <v>456</v>
      </c>
      <c r="B117" s="62" t="s">
        <v>443</v>
      </c>
      <c r="C117" s="56" t="s">
        <v>264</v>
      </c>
      <c r="D117" s="57" t="s">
        <v>93</v>
      </c>
      <c r="E117" s="62" t="s">
        <v>96</v>
      </c>
      <c r="F117" s="17"/>
      <c r="G117" s="58">
        <v>20000</v>
      </c>
      <c r="H117" s="59"/>
      <c r="I117" s="62" t="s">
        <v>85</v>
      </c>
      <c r="J117" s="50">
        <v>44012</v>
      </c>
      <c r="K117" s="50"/>
      <c r="L117" s="50">
        <f t="shared" ref="L117" si="305">J117+5</f>
        <v>44017</v>
      </c>
      <c r="M117" s="50"/>
      <c r="N117" s="50">
        <f t="shared" ref="N117" si="306">L117+3</f>
        <v>44020</v>
      </c>
      <c r="O117" s="50"/>
      <c r="P117" s="50">
        <f t="shared" ref="P117" si="307">N117+14</f>
        <v>44034</v>
      </c>
      <c r="Q117" s="51"/>
      <c r="R117" s="51" t="s">
        <v>363</v>
      </c>
      <c r="S117" s="51" t="s">
        <v>363</v>
      </c>
      <c r="T117" s="51" t="s">
        <v>363</v>
      </c>
      <c r="U117" s="51" t="s">
        <v>363</v>
      </c>
      <c r="V117" s="51" t="s">
        <v>363</v>
      </c>
      <c r="W117" s="51" t="s">
        <v>363</v>
      </c>
      <c r="X117" s="51" t="s">
        <v>363</v>
      </c>
      <c r="Y117" s="51" t="s">
        <v>363</v>
      </c>
      <c r="Z117" s="50">
        <f t="shared" ref="Z117" si="308">P117+14</f>
        <v>44048</v>
      </c>
      <c r="AA117" s="51"/>
      <c r="AB117" s="51" t="s">
        <v>363</v>
      </c>
      <c r="AC117" s="51" t="s">
        <v>363</v>
      </c>
      <c r="AD117" s="51" t="s">
        <v>363</v>
      </c>
      <c r="AE117" s="51" t="s">
        <v>363</v>
      </c>
      <c r="AF117" s="50">
        <f t="shared" ref="AF117" si="309">AH117+5</f>
        <v>44058</v>
      </c>
      <c r="AG117" s="51"/>
      <c r="AH117" s="50">
        <f t="shared" ref="AH117" si="310">Z117+5</f>
        <v>44053</v>
      </c>
      <c r="AI117" s="51"/>
      <c r="AJ117" s="50">
        <f t="shared" ref="AJ117" si="311">AF117+3</f>
        <v>44061</v>
      </c>
      <c r="AK117" s="51"/>
      <c r="AL117" s="50">
        <f t="shared" ref="AL117" si="312">AJ117+5</f>
        <v>44066</v>
      </c>
      <c r="AM117" s="51"/>
      <c r="AN117" s="51"/>
      <c r="AO117" s="50">
        <f t="shared" ref="AO117" si="313">AL117+2</f>
        <v>44068</v>
      </c>
      <c r="AP117" s="51"/>
      <c r="AQ117" s="50">
        <f t="shared" ref="AQ117" si="314">AO117+7</f>
        <v>44075</v>
      </c>
      <c r="AR117" s="51"/>
      <c r="AS117" s="51"/>
      <c r="AT117" s="51"/>
      <c r="AU117" s="51"/>
      <c r="AV117" s="51" t="s">
        <v>363</v>
      </c>
      <c r="AW117" s="51" t="s">
        <v>363</v>
      </c>
      <c r="AX117" s="50">
        <f t="shared" ref="AX117" si="315">AQ117+14</f>
        <v>44089</v>
      </c>
      <c r="AY117" s="51"/>
      <c r="AZ117" s="51"/>
      <c r="BA117" s="51"/>
      <c r="BB117" s="51"/>
      <c r="BC117" s="17"/>
      <c r="BD117" s="17"/>
    </row>
    <row r="118" spans="1:56" s="142" customFormat="1" ht="28.7" x14ac:dyDescent="0.5">
      <c r="A118" s="55" t="s">
        <v>447</v>
      </c>
      <c r="B118" s="62" t="s">
        <v>444</v>
      </c>
      <c r="C118" s="56" t="s">
        <v>264</v>
      </c>
      <c r="D118" s="57" t="s">
        <v>93</v>
      </c>
      <c r="E118" s="62" t="s">
        <v>96</v>
      </c>
      <c r="F118" s="17"/>
      <c r="G118" s="58">
        <v>10000</v>
      </c>
      <c r="H118" s="59"/>
      <c r="I118" s="60" t="s">
        <v>84</v>
      </c>
      <c r="J118" s="50">
        <v>44012</v>
      </c>
      <c r="K118" s="50"/>
      <c r="L118" s="50">
        <f t="shared" ref="L118" si="316">J118+5</f>
        <v>44017</v>
      </c>
      <c r="M118" s="50"/>
      <c r="N118" s="50">
        <f t="shared" ref="N118" si="317">L118+3</f>
        <v>44020</v>
      </c>
      <c r="O118" s="50"/>
      <c r="P118" s="50">
        <f t="shared" ref="P118" si="318">N118+14</f>
        <v>44034</v>
      </c>
      <c r="Q118" s="51"/>
      <c r="R118" s="51" t="s">
        <v>363</v>
      </c>
      <c r="S118" s="51" t="s">
        <v>363</v>
      </c>
      <c r="T118" s="51" t="s">
        <v>363</v>
      </c>
      <c r="U118" s="51" t="s">
        <v>363</v>
      </c>
      <c r="V118" s="51" t="s">
        <v>363</v>
      </c>
      <c r="W118" s="51" t="s">
        <v>363</v>
      </c>
      <c r="X118" s="51" t="s">
        <v>363</v>
      </c>
      <c r="Y118" s="51" t="s">
        <v>363</v>
      </c>
      <c r="Z118" s="50">
        <f t="shared" ref="Z118" si="319">P118+14</f>
        <v>44048</v>
      </c>
      <c r="AA118" s="51"/>
      <c r="AB118" s="51" t="s">
        <v>363</v>
      </c>
      <c r="AC118" s="51" t="s">
        <v>363</v>
      </c>
      <c r="AD118" s="51" t="s">
        <v>363</v>
      </c>
      <c r="AE118" s="51" t="s">
        <v>363</v>
      </c>
      <c r="AF118" s="50">
        <f t="shared" ref="AF118" si="320">AH118+5</f>
        <v>44058</v>
      </c>
      <c r="AG118" s="51"/>
      <c r="AH118" s="50">
        <f t="shared" ref="AH118" si="321">Z118+5</f>
        <v>44053</v>
      </c>
      <c r="AI118" s="51"/>
      <c r="AJ118" s="50">
        <f t="shared" ref="AJ118" si="322">AF118+3</f>
        <v>44061</v>
      </c>
      <c r="AK118" s="51"/>
      <c r="AL118" s="50">
        <f t="shared" ref="AL118" si="323">AJ118+5</f>
        <v>44066</v>
      </c>
      <c r="AM118" s="51"/>
      <c r="AN118" s="51"/>
      <c r="AO118" s="50">
        <f t="shared" ref="AO118" si="324">AL118+2</f>
        <v>44068</v>
      </c>
      <c r="AP118" s="51"/>
      <c r="AQ118" s="50">
        <f t="shared" ref="AQ118" si="325">AO118+7</f>
        <v>44075</v>
      </c>
      <c r="AR118" s="51"/>
      <c r="AS118" s="51"/>
      <c r="AT118" s="51"/>
      <c r="AU118" s="51"/>
      <c r="AV118" s="51" t="s">
        <v>363</v>
      </c>
      <c r="AW118" s="51" t="s">
        <v>363</v>
      </c>
      <c r="AX118" s="50">
        <f t="shared" ref="AX118" si="326">AQ118+14</f>
        <v>44089</v>
      </c>
      <c r="AY118" s="51"/>
      <c r="AZ118" s="51"/>
      <c r="BA118" s="51"/>
      <c r="BB118" s="51"/>
      <c r="BC118" s="17"/>
      <c r="BD118" s="17"/>
    </row>
    <row r="119" spans="1:56" s="142" customFormat="1" ht="28.7" x14ac:dyDescent="0.5">
      <c r="A119" s="55" t="s">
        <v>448</v>
      </c>
      <c r="B119" s="62" t="s">
        <v>467</v>
      </c>
      <c r="C119" s="56" t="s">
        <v>264</v>
      </c>
      <c r="D119" s="57" t="s">
        <v>93</v>
      </c>
      <c r="E119" s="62" t="s">
        <v>96</v>
      </c>
      <c r="F119" s="62"/>
      <c r="G119" s="82">
        <v>10000</v>
      </c>
      <c r="H119" s="83"/>
      <c r="I119" s="51" t="s">
        <v>84</v>
      </c>
      <c r="J119" s="50">
        <v>44012</v>
      </c>
      <c r="K119" s="50"/>
      <c r="L119" s="50">
        <f t="shared" ref="L119" si="327">J119+5</f>
        <v>44017</v>
      </c>
      <c r="M119" s="50"/>
      <c r="N119" s="50">
        <f t="shared" ref="N119" si="328">L119+3</f>
        <v>44020</v>
      </c>
      <c r="O119" s="50"/>
      <c r="P119" s="50">
        <f t="shared" ref="P119" si="329">N119+14</f>
        <v>44034</v>
      </c>
      <c r="Q119" s="51"/>
      <c r="R119" s="51" t="s">
        <v>363</v>
      </c>
      <c r="S119" s="51" t="s">
        <v>363</v>
      </c>
      <c r="T119" s="51" t="s">
        <v>363</v>
      </c>
      <c r="U119" s="51" t="s">
        <v>363</v>
      </c>
      <c r="V119" s="51" t="s">
        <v>363</v>
      </c>
      <c r="W119" s="51" t="s">
        <v>363</v>
      </c>
      <c r="X119" s="51" t="s">
        <v>363</v>
      </c>
      <c r="Y119" s="51" t="s">
        <v>363</v>
      </c>
      <c r="Z119" s="50">
        <f t="shared" ref="Z119" si="330">P119+14</f>
        <v>44048</v>
      </c>
      <c r="AA119" s="51"/>
      <c r="AB119" s="51" t="s">
        <v>363</v>
      </c>
      <c r="AC119" s="51" t="s">
        <v>363</v>
      </c>
      <c r="AD119" s="51" t="s">
        <v>363</v>
      </c>
      <c r="AE119" s="51" t="s">
        <v>363</v>
      </c>
      <c r="AF119" s="50">
        <f t="shared" ref="AF119" si="331">AH119+5</f>
        <v>44058</v>
      </c>
      <c r="AG119" s="51"/>
      <c r="AH119" s="50">
        <f t="shared" ref="AH119" si="332">Z119+5</f>
        <v>44053</v>
      </c>
      <c r="AI119" s="51"/>
      <c r="AJ119" s="50">
        <f t="shared" ref="AJ119" si="333">AF119+3</f>
        <v>44061</v>
      </c>
      <c r="AK119" s="51"/>
      <c r="AL119" s="50">
        <f t="shared" ref="AL119" si="334">AJ119+5</f>
        <v>44066</v>
      </c>
      <c r="AM119" s="51"/>
      <c r="AN119" s="51"/>
      <c r="AO119" s="50">
        <f t="shared" ref="AO119" si="335">AL119+2</f>
        <v>44068</v>
      </c>
      <c r="AP119" s="51"/>
      <c r="AQ119" s="50">
        <f t="shared" ref="AQ119" si="336">AO119+7</f>
        <v>44075</v>
      </c>
      <c r="AR119" s="51"/>
      <c r="AS119" s="51"/>
      <c r="AT119" s="51"/>
      <c r="AU119" s="51"/>
      <c r="AV119" s="51" t="s">
        <v>363</v>
      </c>
      <c r="AW119" s="51" t="s">
        <v>363</v>
      </c>
      <c r="AX119" s="50">
        <f t="shared" ref="AX119" si="337">AQ119+14</f>
        <v>44089</v>
      </c>
      <c r="AY119" s="51"/>
      <c r="AZ119" s="51"/>
      <c r="BA119" s="51"/>
      <c r="BB119" s="51"/>
      <c r="BC119" s="51"/>
      <c r="BD119" s="140"/>
    </row>
    <row r="120" spans="1:56" s="142" customFormat="1" ht="28.7" x14ac:dyDescent="0.5">
      <c r="A120" s="55" t="s">
        <v>449</v>
      </c>
      <c r="B120" s="62" t="s">
        <v>468</v>
      </c>
      <c r="C120" s="56" t="s">
        <v>264</v>
      </c>
      <c r="D120" s="57" t="s">
        <v>93</v>
      </c>
      <c r="E120" s="62" t="s">
        <v>96</v>
      </c>
      <c r="F120" s="62"/>
      <c r="G120" s="82">
        <v>10000</v>
      </c>
      <c r="H120" s="83"/>
      <c r="I120" s="51" t="s">
        <v>84</v>
      </c>
      <c r="J120" s="50">
        <v>44012</v>
      </c>
      <c r="K120" s="50"/>
      <c r="L120" s="50">
        <f t="shared" ref="L120" si="338">J120+5</f>
        <v>44017</v>
      </c>
      <c r="M120" s="50"/>
      <c r="N120" s="50">
        <f t="shared" ref="N120" si="339">L120+3</f>
        <v>44020</v>
      </c>
      <c r="O120" s="50"/>
      <c r="P120" s="50">
        <f t="shared" ref="P120" si="340">N120+14</f>
        <v>44034</v>
      </c>
      <c r="Q120" s="51"/>
      <c r="R120" s="51" t="s">
        <v>363</v>
      </c>
      <c r="S120" s="51" t="s">
        <v>363</v>
      </c>
      <c r="T120" s="51" t="s">
        <v>363</v>
      </c>
      <c r="U120" s="51" t="s">
        <v>363</v>
      </c>
      <c r="V120" s="51" t="s">
        <v>363</v>
      </c>
      <c r="W120" s="51" t="s">
        <v>363</v>
      </c>
      <c r="X120" s="51" t="s">
        <v>363</v>
      </c>
      <c r="Y120" s="51" t="s">
        <v>363</v>
      </c>
      <c r="Z120" s="50">
        <f t="shared" ref="Z120" si="341">P120+14</f>
        <v>44048</v>
      </c>
      <c r="AA120" s="51"/>
      <c r="AB120" s="51" t="s">
        <v>363</v>
      </c>
      <c r="AC120" s="51" t="s">
        <v>363</v>
      </c>
      <c r="AD120" s="51" t="s">
        <v>363</v>
      </c>
      <c r="AE120" s="51" t="s">
        <v>363</v>
      </c>
      <c r="AF120" s="50">
        <f t="shared" ref="AF120" si="342">AH120+5</f>
        <v>44058</v>
      </c>
      <c r="AG120" s="51"/>
      <c r="AH120" s="50">
        <f t="shared" ref="AH120" si="343">Z120+5</f>
        <v>44053</v>
      </c>
      <c r="AI120" s="51"/>
      <c r="AJ120" s="50">
        <f t="shared" ref="AJ120" si="344">AF120+3</f>
        <v>44061</v>
      </c>
      <c r="AK120" s="51"/>
      <c r="AL120" s="50">
        <f t="shared" ref="AL120" si="345">AJ120+5</f>
        <v>44066</v>
      </c>
      <c r="AM120" s="51"/>
      <c r="AN120" s="51"/>
      <c r="AO120" s="50">
        <f t="shared" ref="AO120" si="346">AL120+2</f>
        <v>44068</v>
      </c>
      <c r="AP120" s="51"/>
      <c r="AQ120" s="50">
        <f t="shared" ref="AQ120" si="347">AO120+7</f>
        <v>44075</v>
      </c>
      <c r="AR120" s="51"/>
      <c r="AS120" s="51"/>
      <c r="AT120" s="51"/>
      <c r="AU120" s="51"/>
      <c r="AV120" s="51" t="s">
        <v>363</v>
      </c>
      <c r="AW120" s="51" t="s">
        <v>363</v>
      </c>
      <c r="AX120" s="50">
        <f t="shared" ref="AX120" si="348">AQ120+14</f>
        <v>44089</v>
      </c>
      <c r="AY120" s="51"/>
      <c r="AZ120" s="51"/>
      <c r="BA120" s="51"/>
      <c r="BB120" s="51"/>
      <c r="BC120" s="51"/>
      <c r="BD120" s="140"/>
    </row>
    <row r="121" spans="1:56" s="142" customFormat="1" ht="28.7" x14ac:dyDescent="0.5">
      <c r="A121" s="55" t="s">
        <v>450</v>
      </c>
      <c r="B121" s="62" t="s">
        <v>469</v>
      </c>
      <c r="C121" s="56" t="s">
        <v>264</v>
      </c>
      <c r="D121" s="57" t="s">
        <v>93</v>
      </c>
      <c r="E121" s="62" t="s">
        <v>96</v>
      </c>
      <c r="F121" s="62"/>
      <c r="G121" s="82">
        <v>10000</v>
      </c>
      <c r="H121" s="83"/>
      <c r="I121" s="51" t="s">
        <v>84</v>
      </c>
      <c r="J121" s="50">
        <v>44012</v>
      </c>
      <c r="K121" s="50"/>
      <c r="L121" s="50">
        <f t="shared" ref="L121" si="349">J121+5</f>
        <v>44017</v>
      </c>
      <c r="M121" s="50"/>
      <c r="N121" s="50">
        <f t="shared" ref="N121" si="350">L121+3</f>
        <v>44020</v>
      </c>
      <c r="O121" s="50"/>
      <c r="P121" s="50">
        <f t="shared" ref="P121" si="351">N121+14</f>
        <v>44034</v>
      </c>
      <c r="Q121" s="51"/>
      <c r="R121" s="51" t="s">
        <v>363</v>
      </c>
      <c r="S121" s="51" t="s">
        <v>363</v>
      </c>
      <c r="T121" s="51" t="s">
        <v>363</v>
      </c>
      <c r="U121" s="51" t="s">
        <v>363</v>
      </c>
      <c r="V121" s="51" t="s">
        <v>363</v>
      </c>
      <c r="W121" s="51" t="s">
        <v>363</v>
      </c>
      <c r="X121" s="51" t="s">
        <v>363</v>
      </c>
      <c r="Y121" s="51" t="s">
        <v>363</v>
      </c>
      <c r="Z121" s="50">
        <f t="shared" ref="Z121" si="352">P121+14</f>
        <v>44048</v>
      </c>
      <c r="AA121" s="51"/>
      <c r="AB121" s="51" t="s">
        <v>363</v>
      </c>
      <c r="AC121" s="51" t="s">
        <v>363</v>
      </c>
      <c r="AD121" s="51" t="s">
        <v>363</v>
      </c>
      <c r="AE121" s="51" t="s">
        <v>363</v>
      </c>
      <c r="AF121" s="50">
        <f t="shared" ref="AF121" si="353">AH121+5</f>
        <v>44058</v>
      </c>
      <c r="AG121" s="51"/>
      <c r="AH121" s="50">
        <f t="shared" ref="AH121" si="354">Z121+5</f>
        <v>44053</v>
      </c>
      <c r="AI121" s="51"/>
      <c r="AJ121" s="50">
        <f t="shared" ref="AJ121" si="355">AF121+3</f>
        <v>44061</v>
      </c>
      <c r="AK121" s="51"/>
      <c r="AL121" s="50">
        <f t="shared" ref="AL121" si="356">AJ121+5</f>
        <v>44066</v>
      </c>
      <c r="AM121" s="51"/>
      <c r="AN121" s="51"/>
      <c r="AO121" s="50">
        <f t="shared" ref="AO121" si="357">AL121+2</f>
        <v>44068</v>
      </c>
      <c r="AP121" s="51"/>
      <c r="AQ121" s="50">
        <f t="shared" ref="AQ121" si="358">AO121+7</f>
        <v>44075</v>
      </c>
      <c r="AR121" s="51"/>
      <c r="AS121" s="51"/>
      <c r="AT121" s="51"/>
      <c r="AU121" s="51"/>
      <c r="AV121" s="51" t="s">
        <v>363</v>
      </c>
      <c r="AW121" s="51" t="s">
        <v>363</v>
      </c>
      <c r="AX121" s="50">
        <f t="shared" ref="AX121" si="359">AQ121+14</f>
        <v>44089</v>
      </c>
      <c r="AY121" s="51"/>
      <c r="AZ121" s="51"/>
      <c r="BA121" s="51"/>
      <c r="BB121" s="51"/>
      <c r="BC121" s="51"/>
      <c r="BD121" s="140"/>
    </row>
    <row r="122" spans="1:56" s="142" customFormat="1" ht="43" x14ac:dyDescent="0.5">
      <c r="A122" s="55" t="s">
        <v>451</v>
      </c>
      <c r="B122" s="62" t="s">
        <v>470</v>
      </c>
      <c r="C122" s="56" t="s">
        <v>264</v>
      </c>
      <c r="D122" s="57" t="s">
        <v>93</v>
      </c>
      <c r="E122" s="62" t="s">
        <v>96</v>
      </c>
      <c r="F122" s="17"/>
      <c r="G122" s="58">
        <v>15000</v>
      </c>
      <c r="H122" s="59"/>
      <c r="I122" s="60" t="s">
        <v>84</v>
      </c>
      <c r="J122" s="50">
        <v>44012</v>
      </c>
      <c r="K122" s="50"/>
      <c r="L122" s="50">
        <f t="shared" ref="L122:L128" si="360">J122+5</f>
        <v>44017</v>
      </c>
      <c r="M122" s="50"/>
      <c r="N122" s="50">
        <f t="shared" ref="N122:N128" si="361">L122+3</f>
        <v>44020</v>
      </c>
      <c r="O122" s="50"/>
      <c r="P122" s="50">
        <f t="shared" ref="P122:P128" si="362">N122+14</f>
        <v>44034</v>
      </c>
      <c r="Q122" s="51"/>
      <c r="R122" s="51" t="s">
        <v>363</v>
      </c>
      <c r="S122" s="51" t="s">
        <v>363</v>
      </c>
      <c r="T122" s="51" t="s">
        <v>363</v>
      </c>
      <c r="U122" s="51" t="s">
        <v>363</v>
      </c>
      <c r="V122" s="51" t="s">
        <v>363</v>
      </c>
      <c r="W122" s="51" t="s">
        <v>363</v>
      </c>
      <c r="X122" s="51" t="s">
        <v>363</v>
      </c>
      <c r="Y122" s="51" t="s">
        <v>363</v>
      </c>
      <c r="Z122" s="50">
        <f t="shared" ref="Z122:Z126" si="363">P122+14</f>
        <v>44048</v>
      </c>
      <c r="AA122" s="51"/>
      <c r="AB122" s="51" t="s">
        <v>363</v>
      </c>
      <c r="AC122" s="51" t="s">
        <v>363</v>
      </c>
      <c r="AD122" s="51" t="s">
        <v>363</v>
      </c>
      <c r="AE122" s="51" t="s">
        <v>363</v>
      </c>
      <c r="AF122" s="50">
        <f t="shared" ref="AF122:AF126" si="364">AH122+5</f>
        <v>44058</v>
      </c>
      <c r="AG122" s="51"/>
      <c r="AH122" s="50">
        <f t="shared" ref="AH122:AH126" si="365">Z122+5</f>
        <v>44053</v>
      </c>
      <c r="AI122" s="51"/>
      <c r="AJ122" s="50">
        <f t="shared" ref="AJ122:AJ128" si="366">AF122+3</f>
        <v>44061</v>
      </c>
      <c r="AK122" s="51"/>
      <c r="AL122" s="50">
        <f t="shared" ref="AL122:AL128" si="367">AJ122+5</f>
        <v>44066</v>
      </c>
      <c r="AM122" s="51"/>
      <c r="AN122" s="51"/>
      <c r="AO122" s="50">
        <f t="shared" ref="AO122:AO128" si="368">AL122+2</f>
        <v>44068</v>
      </c>
      <c r="AP122" s="51"/>
      <c r="AQ122" s="50">
        <f t="shared" ref="AQ122:AQ128" si="369">AO122+7</f>
        <v>44075</v>
      </c>
      <c r="AR122" s="51"/>
      <c r="AS122" s="51"/>
      <c r="AT122" s="51"/>
      <c r="AU122" s="51"/>
      <c r="AV122" s="51" t="s">
        <v>363</v>
      </c>
      <c r="AW122" s="51" t="s">
        <v>363</v>
      </c>
      <c r="AX122" s="50">
        <f t="shared" ref="AX122:AX128" si="370">AQ122+14</f>
        <v>44089</v>
      </c>
      <c r="AY122" s="51"/>
      <c r="AZ122" s="51"/>
      <c r="BA122" s="51"/>
      <c r="BB122" s="51"/>
      <c r="BC122" s="17"/>
      <c r="BD122" s="17"/>
    </row>
    <row r="123" spans="1:56" s="142" customFormat="1" ht="43" x14ac:dyDescent="0.5">
      <c r="A123" s="55" t="s">
        <v>452</v>
      </c>
      <c r="B123" s="62" t="s">
        <v>471</v>
      </c>
      <c r="C123" s="56" t="s">
        <v>264</v>
      </c>
      <c r="D123" s="57" t="s">
        <v>93</v>
      </c>
      <c r="E123" s="62" t="s">
        <v>96</v>
      </c>
      <c r="F123" s="17"/>
      <c r="G123" s="58">
        <v>15000</v>
      </c>
      <c r="H123" s="59"/>
      <c r="I123" s="60" t="s">
        <v>84</v>
      </c>
      <c r="J123" s="50">
        <v>44012</v>
      </c>
      <c r="K123" s="50"/>
      <c r="L123" s="50">
        <f t="shared" si="360"/>
        <v>44017</v>
      </c>
      <c r="M123" s="50"/>
      <c r="N123" s="50">
        <f t="shared" si="361"/>
        <v>44020</v>
      </c>
      <c r="O123" s="50"/>
      <c r="P123" s="50">
        <f t="shared" si="362"/>
        <v>44034</v>
      </c>
      <c r="Q123" s="51"/>
      <c r="R123" s="51" t="s">
        <v>363</v>
      </c>
      <c r="S123" s="51" t="s">
        <v>363</v>
      </c>
      <c r="T123" s="51" t="s">
        <v>363</v>
      </c>
      <c r="U123" s="51" t="s">
        <v>363</v>
      </c>
      <c r="V123" s="51" t="s">
        <v>363</v>
      </c>
      <c r="W123" s="51" t="s">
        <v>363</v>
      </c>
      <c r="X123" s="51" t="s">
        <v>363</v>
      </c>
      <c r="Y123" s="51" t="s">
        <v>363</v>
      </c>
      <c r="Z123" s="50">
        <f t="shared" si="363"/>
        <v>44048</v>
      </c>
      <c r="AA123" s="51"/>
      <c r="AB123" s="51" t="s">
        <v>363</v>
      </c>
      <c r="AC123" s="51" t="s">
        <v>363</v>
      </c>
      <c r="AD123" s="51" t="s">
        <v>363</v>
      </c>
      <c r="AE123" s="51" t="s">
        <v>363</v>
      </c>
      <c r="AF123" s="50">
        <f t="shared" si="364"/>
        <v>44058</v>
      </c>
      <c r="AG123" s="51"/>
      <c r="AH123" s="50">
        <f t="shared" si="365"/>
        <v>44053</v>
      </c>
      <c r="AI123" s="51"/>
      <c r="AJ123" s="50">
        <f t="shared" si="366"/>
        <v>44061</v>
      </c>
      <c r="AK123" s="51"/>
      <c r="AL123" s="50">
        <f t="shared" si="367"/>
        <v>44066</v>
      </c>
      <c r="AM123" s="51"/>
      <c r="AN123" s="51"/>
      <c r="AO123" s="50">
        <f t="shared" si="368"/>
        <v>44068</v>
      </c>
      <c r="AP123" s="51"/>
      <c r="AQ123" s="50">
        <f t="shared" si="369"/>
        <v>44075</v>
      </c>
      <c r="AR123" s="51"/>
      <c r="AS123" s="51"/>
      <c r="AT123" s="51"/>
      <c r="AU123" s="51"/>
      <c r="AV123" s="51" t="s">
        <v>363</v>
      </c>
      <c r="AW123" s="51" t="s">
        <v>363</v>
      </c>
      <c r="AX123" s="50">
        <f t="shared" si="370"/>
        <v>44089</v>
      </c>
      <c r="AY123" s="51"/>
      <c r="AZ123" s="51"/>
      <c r="BA123" s="51"/>
      <c r="BB123" s="51"/>
      <c r="BC123" s="17"/>
      <c r="BD123" s="17"/>
    </row>
    <row r="124" spans="1:56" s="142" customFormat="1" ht="43" x14ac:dyDescent="0.5">
      <c r="A124" s="55" t="s">
        <v>453</v>
      </c>
      <c r="B124" s="62" t="s">
        <v>472</v>
      </c>
      <c r="C124" s="56" t="s">
        <v>264</v>
      </c>
      <c r="D124" s="57" t="s">
        <v>93</v>
      </c>
      <c r="E124" s="62" t="s">
        <v>96</v>
      </c>
      <c r="F124" s="17"/>
      <c r="G124" s="58">
        <v>15000</v>
      </c>
      <c r="H124" s="59"/>
      <c r="I124" s="60" t="s">
        <v>84</v>
      </c>
      <c r="J124" s="50">
        <v>44012</v>
      </c>
      <c r="K124" s="50"/>
      <c r="L124" s="50">
        <f t="shared" si="360"/>
        <v>44017</v>
      </c>
      <c r="M124" s="50"/>
      <c r="N124" s="50">
        <f t="shared" si="361"/>
        <v>44020</v>
      </c>
      <c r="O124" s="50"/>
      <c r="P124" s="50">
        <f t="shared" si="362"/>
        <v>44034</v>
      </c>
      <c r="Q124" s="51"/>
      <c r="R124" s="51" t="s">
        <v>363</v>
      </c>
      <c r="S124" s="51" t="s">
        <v>363</v>
      </c>
      <c r="T124" s="51" t="s">
        <v>363</v>
      </c>
      <c r="U124" s="51" t="s">
        <v>363</v>
      </c>
      <c r="V124" s="51" t="s">
        <v>363</v>
      </c>
      <c r="W124" s="51" t="s">
        <v>363</v>
      </c>
      <c r="X124" s="51" t="s">
        <v>363</v>
      </c>
      <c r="Y124" s="51" t="s">
        <v>363</v>
      </c>
      <c r="Z124" s="50">
        <f t="shared" si="363"/>
        <v>44048</v>
      </c>
      <c r="AA124" s="51"/>
      <c r="AB124" s="51" t="s">
        <v>363</v>
      </c>
      <c r="AC124" s="51" t="s">
        <v>363</v>
      </c>
      <c r="AD124" s="51" t="s">
        <v>363</v>
      </c>
      <c r="AE124" s="51" t="s">
        <v>363</v>
      </c>
      <c r="AF124" s="50">
        <f t="shared" si="364"/>
        <v>44058</v>
      </c>
      <c r="AG124" s="51"/>
      <c r="AH124" s="50">
        <f t="shared" si="365"/>
        <v>44053</v>
      </c>
      <c r="AI124" s="51"/>
      <c r="AJ124" s="50">
        <f t="shared" si="366"/>
        <v>44061</v>
      </c>
      <c r="AK124" s="51"/>
      <c r="AL124" s="50">
        <f t="shared" si="367"/>
        <v>44066</v>
      </c>
      <c r="AM124" s="51"/>
      <c r="AN124" s="51"/>
      <c r="AO124" s="50">
        <f t="shared" si="368"/>
        <v>44068</v>
      </c>
      <c r="AP124" s="51"/>
      <c r="AQ124" s="50">
        <f t="shared" si="369"/>
        <v>44075</v>
      </c>
      <c r="AR124" s="51"/>
      <c r="AS124" s="51"/>
      <c r="AT124" s="51"/>
      <c r="AU124" s="51"/>
      <c r="AV124" s="51" t="s">
        <v>363</v>
      </c>
      <c r="AW124" s="51" t="s">
        <v>363</v>
      </c>
      <c r="AX124" s="50">
        <f t="shared" si="370"/>
        <v>44089</v>
      </c>
      <c r="AY124" s="51"/>
      <c r="AZ124" s="51"/>
      <c r="BA124" s="51"/>
      <c r="BB124" s="51"/>
      <c r="BC124" s="17"/>
      <c r="BD124" s="17"/>
    </row>
    <row r="125" spans="1:56" s="142" customFormat="1" ht="43" x14ac:dyDescent="0.5">
      <c r="A125" s="55" t="s">
        <v>454</v>
      </c>
      <c r="B125" s="62" t="s">
        <v>473</v>
      </c>
      <c r="C125" s="56" t="s">
        <v>264</v>
      </c>
      <c r="D125" s="57" t="s">
        <v>93</v>
      </c>
      <c r="E125" s="62" t="s">
        <v>96</v>
      </c>
      <c r="F125" s="17"/>
      <c r="G125" s="58">
        <v>15000</v>
      </c>
      <c r="H125" s="59"/>
      <c r="I125" s="60" t="s">
        <v>84</v>
      </c>
      <c r="J125" s="50">
        <v>44012</v>
      </c>
      <c r="K125" s="50"/>
      <c r="L125" s="50">
        <f t="shared" si="360"/>
        <v>44017</v>
      </c>
      <c r="M125" s="50"/>
      <c r="N125" s="50">
        <f t="shared" si="361"/>
        <v>44020</v>
      </c>
      <c r="O125" s="50"/>
      <c r="P125" s="50">
        <f t="shared" si="362"/>
        <v>44034</v>
      </c>
      <c r="Q125" s="51"/>
      <c r="R125" s="51" t="s">
        <v>363</v>
      </c>
      <c r="S125" s="51" t="s">
        <v>363</v>
      </c>
      <c r="T125" s="51" t="s">
        <v>363</v>
      </c>
      <c r="U125" s="51" t="s">
        <v>363</v>
      </c>
      <c r="V125" s="51" t="s">
        <v>363</v>
      </c>
      <c r="W125" s="51" t="s">
        <v>363</v>
      </c>
      <c r="X125" s="51" t="s">
        <v>363</v>
      </c>
      <c r="Y125" s="51" t="s">
        <v>363</v>
      </c>
      <c r="Z125" s="50">
        <f t="shared" si="363"/>
        <v>44048</v>
      </c>
      <c r="AA125" s="51"/>
      <c r="AB125" s="51" t="s">
        <v>363</v>
      </c>
      <c r="AC125" s="51" t="s">
        <v>363</v>
      </c>
      <c r="AD125" s="51" t="s">
        <v>363</v>
      </c>
      <c r="AE125" s="51" t="s">
        <v>363</v>
      </c>
      <c r="AF125" s="50">
        <f t="shared" si="364"/>
        <v>44058</v>
      </c>
      <c r="AG125" s="51"/>
      <c r="AH125" s="50">
        <f t="shared" si="365"/>
        <v>44053</v>
      </c>
      <c r="AI125" s="51"/>
      <c r="AJ125" s="50">
        <f t="shared" si="366"/>
        <v>44061</v>
      </c>
      <c r="AK125" s="51"/>
      <c r="AL125" s="50">
        <f t="shared" si="367"/>
        <v>44066</v>
      </c>
      <c r="AM125" s="51"/>
      <c r="AN125" s="51"/>
      <c r="AO125" s="50">
        <f t="shared" si="368"/>
        <v>44068</v>
      </c>
      <c r="AP125" s="51"/>
      <c r="AQ125" s="50">
        <f t="shared" si="369"/>
        <v>44075</v>
      </c>
      <c r="AR125" s="51"/>
      <c r="AS125" s="51"/>
      <c r="AT125" s="51"/>
      <c r="AU125" s="51"/>
      <c r="AV125" s="51" t="s">
        <v>363</v>
      </c>
      <c r="AW125" s="51" t="s">
        <v>363</v>
      </c>
      <c r="AX125" s="50">
        <f t="shared" si="370"/>
        <v>44089</v>
      </c>
      <c r="AY125" s="51"/>
      <c r="AZ125" s="51"/>
      <c r="BA125" s="51"/>
      <c r="BB125" s="51"/>
      <c r="BC125" s="17"/>
      <c r="BD125" s="17"/>
    </row>
    <row r="126" spans="1:56" s="142" customFormat="1" ht="28.7" x14ac:dyDescent="0.5">
      <c r="A126" s="55" t="s">
        <v>455</v>
      </c>
      <c r="B126" s="62" t="s">
        <v>474</v>
      </c>
      <c r="C126" s="56" t="s">
        <v>264</v>
      </c>
      <c r="D126" s="57" t="s">
        <v>93</v>
      </c>
      <c r="E126" s="62" t="s">
        <v>96</v>
      </c>
      <c r="F126" s="17"/>
      <c r="G126" s="58">
        <v>15000</v>
      </c>
      <c r="H126" s="59"/>
      <c r="I126" s="60" t="s">
        <v>84</v>
      </c>
      <c r="J126" s="50">
        <v>44012</v>
      </c>
      <c r="K126" s="50"/>
      <c r="L126" s="50">
        <f t="shared" si="360"/>
        <v>44017</v>
      </c>
      <c r="M126" s="50"/>
      <c r="N126" s="50">
        <f t="shared" si="361"/>
        <v>44020</v>
      </c>
      <c r="O126" s="50"/>
      <c r="P126" s="50">
        <f t="shared" si="362"/>
        <v>44034</v>
      </c>
      <c r="Q126" s="51"/>
      <c r="R126" s="51" t="s">
        <v>363</v>
      </c>
      <c r="S126" s="51" t="s">
        <v>363</v>
      </c>
      <c r="T126" s="51" t="s">
        <v>363</v>
      </c>
      <c r="U126" s="51" t="s">
        <v>363</v>
      </c>
      <c r="V126" s="51" t="s">
        <v>363</v>
      </c>
      <c r="W126" s="51" t="s">
        <v>363</v>
      </c>
      <c r="X126" s="51" t="s">
        <v>363</v>
      </c>
      <c r="Y126" s="51" t="s">
        <v>363</v>
      </c>
      <c r="Z126" s="50">
        <f t="shared" si="363"/>
        <v>44048</v>
      </c>
      <c r="AA126" s="51"/>
      <c r="AB126" s="51" t="s">
        <v>363</v>
      </c>
      <c r="AC126" s="51" t="s">
        <v>363</v>
      </c>
      <c r="AD126" s="51" t="s">
        <v>363</v>
      </c>
      <c r="AE126" s="51" t="s">
        <v>363</v>
      </c>
      <c r="AF126" s="50">
        <f t="shared" si="364"/>
        <v>44058</v>
      </c>
      <c r="AG126" s="51"/>
      <c r="AH126" s="50">
        <f t="shared" si="365"/>
        <v>44053</v>
      </c>
      <c r="AI126" s="51"/>
      <c r="AJ126" s="50">
        <f t="shared" si="366"/>
        <v>44061</v>
      </c>
      <c r="AK126" s="51"/>
      <c r="AL126" s="50">
        <f t="shared" si="367"/>
        <v>44066</v>
      </c>
      <c r="AM126" s="51"/>
      <c r="AN126" s="51"/>
      <c r="AO126" s="50">
        <f t="shared" si="368"/>
        <v>44068</v>
      </c>
      <c r="AP126" s="51"/>
      <c r="AQ126" s="50">
        <f t="shared" si="369"/>
        <v>44075</v>
      </c>
      <c r="AR126" s="51"/>
      <c r="AS126" s="51"/>
      <c r="AT126" s="51"/>
      <c r="AU126" s="51"/>
      <c r="AV126" s="51" t="s">
        <v>363</v>
      </c>
      <c r="AW126" s="51" t="s">
        <v>363</v>
      </c>
      <c r="AX126" s="50">
        <f t="shared" si="370"/>
        <v>44089</v>
      </c>
      <c r="AY126" s="51"/>
      <c r="AZ126" s="51"/>
      <c r="BA126" s="51"/>
      <c r="BB126" s="51"/>
      <c r="BC126" s="17"/>
      <c r="BD126" s="17"/>
    </row>
    <row r="127" spans="1:56" ht="43" x14ac:dyDescent="0.5">
      <c r="A127" s="63" t="s">
        <v>501</v>
      </c>
      <c r="B127" s="53" t="s">
        <v>500</v>
      </c>
      <c r="C127" s="53" t="s">
        <v>24</v>
      </c>
      <c r="D127" s="53" t="s">
        <v>32</v>
      </c>
      <c r="E127" s="53" t="s">
        <v>49</v>
      </c>
      <c r="F127" s="53" t="s">
        <v>56</v>
      </c>
      <c r="G127" s="54">
        <v>120000</v>
      </c>
      <c r="H127" s="48"/>
      <c r="I127" s="47" t="s">
        <v>87</v>
      </c>
      <c r="J127" s="49">
        <v>44027</v>
      </c>
      <c r="K127" s="49"/>
      <c r="L127" s="49">
        <f t="shared" si="360"/>
        <v>44032</v>
      </c>
      <c r="M127" s="49"/>
      <c r="N127" s="50">
        <f t="shared" si="361"/>
        <v>44035</v>
      </c>
      <c r="O127" s="50"/>
      <c r="P127" s="50">
        <f t="shared" si="362"/>
        <v>44049</v>
      </c>
      <c r="Q127" s="51"/>
      <c r="R127" s="50">
        <f t="shared" ref="R127" si="371">P127+14</f>
        <v>44063</v>
      </c>
      <c r="S127" s="51"/>
      <c r="T127" s="50">
        <f t="shared" ref="T127" si="372">R127+14</f>
        <v>44077</v>
      </c>
      <c r="U127" s="51"/>
      <c r="V127" s="49">
        <f t="shared" ref="V127" si="373">T127+3</f>
        <v>44080</v>
      </c>
      <c r="W127" s="47"/>
      <c r="X127" s="49">
        <f t="shared" ref="X127" si="374">V127+30</f>
        <v>44110</v>
      </c>
      <c r="Y127" s="47"/>
      <c r="Z127" s="50">
        <f t="shared" ref="Z127" si="375">X127+14</f>
        <v>44124</v>
      </c>
      <c r="AA127" s="51"/>
      <c r="AB127" s="50">
        <f t="shared" ref="AB127" si="376">Z127+14</f>
        <v>44138</v>
      </c>
      <c r="AC127" s="51"/>
      <c r="AD127" s="50">
        <f t="shared" ref="AD127" si="377">AB127+7</f>
        <v>44145</v>
      </c>
      <c r="AE127" s="51"/>
      <c r="AF127" s="49">
        <f t="shared" ref="AF127" si="378">AD127+14</f>
        <v>44159</v>
      </c>
      <c r="AG127" s="47"/>
      <c r="AH127" s="49">
        <f t="shared" ref="AH127" si="379">AD127+5</f>
        <v>44150</v>
      </c>
      <c r="AI127" s="47"/>
      <c r="AJ127" s="49">
        <f t="shared" si="366"/>
        <v>44162</v>
      </c>
      <c r="AK127" s="47"/>
      <c r="AL127" s="49">
        <f t="shared" si="367"/>
        <v>44167</v>
      </c>
      <c r="AM127" s="47"/>
      <c r="AN127" s="47"/>
      <c r="AO127" s="49">
        <f t="shared" si="368"/>
        <v>44169</v>
      </c>
      <c r="AP127" s="47"/>
      <c r="AQ127" s="49">
        <f t="shared" si="369"/>
        <v>44176</v>
      </c>
      <c r="AR127" s="47"/>
      <c r="AS127" s="47"/>
      <c r="AT127" s="47"/>
      <c r="AU127" s="47"/>
      <c r="AV127" s="47" t="s">
        <v>363</v>
      </c>
      <c r="AW127" s="47" t="s">
        <v>363</v>
      </c>
      <c r="AX127" s="49">
        <f t="shared" si="370"/>
        <v>44190</v>
      </c>
      <c r="AY127" s="47"/>
      <c r="AZ127" s="47"/>
      <c r="BA127" s="47"/>
      <c r="BB127" s="47"/>
      <c r="BC127" s="47"/>
      <c r="BD127" s="133"/>
    </row>
    <row r="128" spans="1:56" s="142" customFormat="1" ht="57.35" x14ac:dyDescent="0.5">
      <c r="A128" s="55" t="s">
        <v>502</v>
      </c>
      <c r="B128" s="62" t="s">
        <v>503</v>
      </c>
      <c r="C128" s="53" t="s">
        <v>24</v>
      </c>
      <c r="D128" s="53" t="s">
        <v>32</v>
      </c>
      <c r="E128" s="62" t="s">
        <v>96</v>
      </c>
      <c r="F128" s="56"/>
      <c r="G128" s="58">
        <v>28000</v>
      </c>
      <c r="H128" s="59"/>
      <c r="I128" s="62" t="s">
        <v>85</v>
      </c>
      <c r="J128" s="49">
        <v>44028</v>
      </c>
      <c r="K128" s="50"/>
      <c r="L128" s="50">
        <f t="shared" si="360"/>
        <v>44033</v>
      </c>
      <c r="M128" s="50"/>
      <c r="N128" s="50">
        <f t="shared" si="361"/>
        <v>44036</v>
      </c>
      <c r="O128" s="50"/>
      <c r="P128" s="50">
        <f t="shared" si="362"/>
        <v>44050</v>
      </c>
      <c r="Q128" s="51"/>
      <c r="R128" s="51" t="s">
        <v>363</v>
      </c>
      <c r="S128" s="51" t="s">
        <v>363</v>
      </c>
      <c r="T128" s="51" t="s">
        <v>363</v>
      </c>
      <c r="U128" s="51" t="s">
        <v>363</v>
      </c>
      <c r="V128" s="51" t="s">
        <v>363</v>
      </c>
      <c r="W128" s="51" t="s">
        <v>363</v>
      </c>
      <c r="X128" s="51" t="s">
        <v>363</v>
      </c>
      <c r="Y128" s="51" t="s">
        <v>363</v>
      </c>
      <c r="Z128" s="50">
        <f t="shared" ref="Z128" si="380">P128+14</f>
        <v>44064</v>
      </c>
      <c r="AA128" s="51"/>
      <c r="AB128" s="51" t="s">
        <v>363</v>
      </c>
      <c r="AC128" s="51" t="s">
        <v>363</v>
      </c>
      <c r="AD128" s="51" t="s">
        <v>363</v>
      </c>
      <c r="AE128" s="51" t="s">
        <v>363</v>
      </c>
      <c r="AF128" s="50">
        <f t="shared" ref="AF128" si="381">AH128+5</f>
        <v>44074</v>
      </c>
      <c r="AG128" s="51"/>
      <c r="AH128" s="50">
        <f t="shared" ref="AH128" si="382">Z128+5</f>
        <v>44069</v>
      </c>
      <c r="AI128" s="51"/>
      <c r="AJ128" s="50">
        <f t="shared" si="366"/>
        <v>44077</v>
      </c>
      <c r="AK128" s="51"/>
      <c r="AL128" s="50">
        <f t="shared" si="367"/>
        <v>44082</v>
      </c>
      <c r="AM128" s="51"/>
      <c r="AN128" s="51"/>
      <c r="AO128" s="50">
        <f t="shared" si="368"/>
        <v>44084</v>
      </c>
      <c r="AP128" s="51"/>
      <c r="AQ128" s="50">
        <f t="shared" si="369"/>
        <v>44091</v>
      </c>
      <c r="AR128" s="51"/>
      <c r="AS128" s="51"/>
      <c r="AT128" s="51"/>
      <c r="AU128" s="51"/>
      <c r="AV128" s="51" t="s">
        <v>363</v>
      </c>
      <c r="AW128" s="51" t="s">
        <v>363</v>
      </c>
      <c r="AX128" s="50">
        <f t="shared" si="370"/>
        <v>44105</v>
      </c>
      <c r="AY128" s="51"/>
      <c r="AZ128" s="51"/>
      <c r="BA128" s="51"/>
      <c r="BB128" s="51"/>
      <c r="BC128" s="51"/>
      <c r="BD128" s="140"/>
    </row>
    <row r="129" spans="1:56" ht="43" x14ac:dyDescent="0.5">
      <c r="A129" s="63" t="s">
        <v>505</v>
      </c>
      <c r="B129" s="53" t="s">
        <v>504</v>
      </c>
      <c r="C129" s="53" t="s">
        <v>24</v>
      </c>
      <c r="D129" s="53" t="s">
        <v>32</v>
      </c>
      <c r="E129" s="53" t="s">
        <v>49</v>
      </c>
      <c r="F129" s="53" t="s">
        <v>56</v>
      </c>
      <c r="G129" s="54">
        <v>350000</v>
      </c>
      <c r="H129" s="48"/>
      <c r="I129" s="47" t="s">
        <v>87</v>
      </c>
      <c r="J129" s="49">
        <v>44134</v>
      </c>
      <c r="K129" s="49"/>
      <c r="L129" s="49">
        <f t="shared" ref="L129:L130" si="383">J129+5</f>
        <v>44139</v>
      </c>
      <c r="M129" s="49"/>
      <c r="N129" s="50">
        <f t="shared" ref="N129:N130" si="384">L129+3</f>
        <v>44142</v>
      </c>
      <c r="O129" s="50"/>
      <c r="P129" s="50">
        <f t="shared" ref="P129:P130" si="385">N129+14</f>
        <v>44156</v>
      </c>
      <c r="Q129" s="51"/>
      <c r="R129" s="50">
        <f t="shared" ref="R129:R130" si="386">P129+14</f>
        <v>44170</v>
      </c>
      <c r="S129" s="51"/>
      <c r="T129" s="50">
        <f t="shared" ref="T129:T130" si="387">R129+14</f>
        <v>44184</v>
      </c>
      <c r="U129" s="51"/>
      <c r="V129" s="49">
        <f t="shared" ref="V129:V130" si="388">T129+3</f>
        <v>44187</v>
      </c>
      <c r="W129" s="47"/>
      <c r="X129" s="49">
        <f t="shared" ref="X129" si="389">V129+30</f>
        <v>44217</v>
      </c>
      <c r="Y129" s="47"/>
      <c r="Z129" s="50">
        <f t="shared" ref="Z129" si="390">X129+14</f>
        <v>44231</v>
      </c>
      <c r="AA129" s="51"/>
      <c r="AB129" s="50">
        <f t="shared" ref="AB129" si="391">Z129+14</f>
        <v>44245</v>
      </c>
      <c r="AC129" s="51"/>
      <c r="AD129" s="50">
        <f t="shared" ref="AD129" si="392">AB129+7</f>
        <v>44252</v>
      </c>
      <c r="AE129" s="51"/>
      <c r="AF129" s="49">
        <f t="shared" ref="AF129" si="393">AD129+14</f>
        <v>44266</v>
      </c>
      <c r="AG129" s="47"/>
      <c r="AH129" s="49">
        <f t="shared" ref="AH129" si="394">AD129+5</f>
        <v>44257</v>
      </c>
      <c r="AI129" s="47"/>
      <c r="AJ129" s="49">
        <f t="shared" ref="AJ129:AJ130" si="395">AF129+3</f>
        <v>44269</v>
      </c>
      <c r="AK129" s="47"/>
      <c r="AL129" s="49">
        <f t="shared" ref="AL129:AL130" si="396">AJ129+5</f>
        <v>44274</v>
      </c>
      <c r="AM129" s="47"/>
      <c r="AN129" s="47"/>
      <c r="AO129" s="49">
        <f t="shared" ref="AO129:AO130" si="397">AL129+2</f>
        <v>44276</v>
      </c>
      <c r="AP129" s="47"/>
      <c r="AQ129" s="49">
        <f t="shared" ref="AQ129:AQ130" si="398">AO129+7</f>
        <v>44283</v>
      </c>
      <c r="AR129" s="47"/>
      <c r="AS129" s="47"/>
      <c r="AT129" s="47"/>
      <c r="AU129" s="47"/>
      <c r="AV129" s="47" t="s">
        <v>363</v>
      </c>
      <c r="AW129" s="47" t="s">
        <v>363</v>
      </c>
      <c r="AX129" s="49">
        <f t="shared" ref="AX129:AX130" si="399">AQ129+14</f>
        <v>44297</v>
      </c>
      <c r="AY129" s="47"/>
      <c r="AZ129" s="47"/>
      <c r="BA129" s="47"/>
      <c r="BB129" s="47"/>
      <c r="BC129" s="47"/>
      <c r="BD129" s="133"/>
    </row>
    <row r="130" spans="1:56" ht="28.7" x14ac:dyDescent="0.5">
      <c r="A130" s="63" t="s">
        <v>506</v>
      </c>
      <c r="B130" s="53" t="s">
        <v>509</v>
      </c>
      <c r="C130" s="53" t="s">
        <v>24</v>
      </c>
      <c r="D130" s="53" t="s">
        <v>32</v>
      </c>
      <c r="E130" s="53" t="s">
        <v>50</v>
      </c>
      <c r="F130" s="53"/>
      <c r="G130" s="54">
        <v>75000</v>
      </c>
      <c r="H130" s="77"/>
      <c r="I130" s="47" t="s">
        <v>86</v>
      </c>
      <c r="J130" s="49">
        <v>44007</v>
      </c>
      <c r="K130" s="49"/>
      <c r="L130" s="49">
        <f t="shared" si="383"/>
        <v>44012</v>
      </c>
      <c r="M130" s="49"/>
      <c r="N130" s="50">
        <f t="shared" si="384"/>
        <v>44015</v>
      </c>
      <c r="O130" s="50"/>
      <c r="P130" s="50">
        <f t="shared" si="385"/>
        <v>44029</v>
      </c>
      <c r="Q130" s="51"/>
      <c r="R130" s="50">
        <f t="shared" si="386"/>
        <v>44043</v>
      </c>
      <c r="S130" s="51"/>
      <c r="T130" s="50">
        <f t="shared" si="387"/>
        <v>44057</v>
      </c>
      <c r="U130" s="51"/>
      <c r="V130" s="49">
        <f t="shared" si="388"/>
        <v>44060</v>
      </c>
      <c r="W130" s="47"/>
      <c r="X130" s="49">
        <f>V130+14</f>
        <v>44074</v>
      </c>
      <c r="Y130" s="47"/>
      <c r="Z130" s="50" t="s">
        <v>363</v>
      </c>
      <c r="AA130" s="50" t="s">
        <v>363</v>
      </c>
      <c r="AB130" s="50" t="s">
        <v>363</v>
      </c>
      <c r="AC130" s="50" t="s">
        <v>363</v>
      </c>
      <c r="AD130" s="50" t="s">
        <v>363</v>
      </c>
      <c r="AE130" s="50" t="s">
        <v>363</v>
      </c>
      <c r="AF130" s="49">
        <f>AH130+14</f>
        <v>44102</v>
      </c>
      <c r="AG130" s="47"/>
      <c r="AH130" s="49">
        <f>X130+14</f>
        <v>44088</v>
      </c>
      <c r="AI130" s="47"/>
      <c r="AJ130" s="49">
        <f t="shared" si="395"/>
        <v>44105</v>
      </c>
      <c r="AK130" s="47"/>
      <c r="AL130" s="49">
        <f t="shared" si="396"/>
        <v>44110</v>
      </c>
      <c r="AM130" s="47"/>
      <c r="AN130" s="47"/>
      <c r="AO130" s="49">
        <f t="shared" si="397"/>
        <v>44112</v>
      </c>
      <c r="AP130" s="47"/>
      <c r="AQ130" s="49">
        <f t="shared" si="398"/>
        <v>44119</v>
      </c>
      <c r="AR130" s="47"/>
      <c r="AS130" s="47"/>
      <c r="AT130" s="47"/>
      <c r="AU130" s="47"/>
      <c r="AV130" s="47" t="s">
        <v>363</v>
      </c>
      <c r="AW130" s="47" t="s">
        <v>363</v>
      </c>
      <c r="AX130" s="49">
        <f t="shared" si="399"/>
        <v>44133</v>
      </c>
      <c r="AY130" s="47"/>
      <c r="AZ130" s="47"/>
      <c r="BA130" s="47"/>
      <c r="BB130" s="47"/>
      <c r="BC130" s="47"/>
      <c r="BD130" s="133"/>
    </row>
    <row r="131" spans="1:56" ht="28.7" x14ac:dyDescent="0.5">
      <c r="A131" s="63" t="s">
        <v>507</v>
      </c>
      <c r="B131" s="53" t="s">
        <v>510</v>
      </c>
      <c r="C131" s="53" t="s">
        <v>24</v>
      </c>
      <c r="D131" s="53" t="s">
        <v>32</v>
      </c>
      <c r="E131" s="53" t="s">
        <v>50</v>
      </c>
      <c r="F131" s="53"/>
      <c r="G131" s="54">
        <v>60000</v>
      </c>
      <c r="H131" s="77"/>
      <c r="I131" s="47" t="s">
        <v>86</v>
      </c>
      <c r="J131" s="49">
        <v>44007</v>
      </c>
      <c r="K131" s="49"/>
      <c r="L131" s="49">
        <f t="shared" ref="L131:L132" si="400">J131+5</f>
        <v>44012</v>
      </c>
      <c r="M131" s="49"/>
      <c r="N131" s="50">
        <f t="shared" ref="N131:N132" si="401">L131+3</f>
        <v>44015</v>
      </c>
      <c r="O131" s="50"/>
      <c r="P131" s="50">
        <f t="shared" ref="P131:P132" si="402">N131+14</f>
        <v>44029</v>
      </c>
      <c r="Q131" s="51"/>
      <c r="R131" s="50">
        <f t="shared" ref="R131:R132" si="403">P131+14</f>
        <v>44043</v>
      </c>
      <c r="S131" s="51"/>
      <c r="T131" s="50">
        <f t="shared" ref="T131:T132" si="404">R131+14</f>
        <v>44057</v>
      </c>
      <c r="U131" s="51"/>
      <c r="V131" s="49">
        <f t="shared" ref="V131:V132" si="405">T131+3</f>
        <v>44060</v>
      </c>
      <c r="W131" s="47"/>
      <c r="X131" s="49">
        <f t="shared" ref="X131:X132" si="406">V131+14</f>
        <v>44074</v>
      </c>
      <c r="Y131" s="47"/>
      <c r="Z131" s="50" t="s">
        <v>363</v>
      </c>
      <c r="AA131" s="50" t="s">
        <v>363</v>
      </c>
      <c r="AB131" s="50" t="s">
        <v>363</v>
      </c>
      <c r="AC131" s="50" t="s">
        <v>363</v>
      </c>
      <c r="AD131" s="50" t="s">
        <v>363</v>
      </c>
      <c r="AE131" s="50" t="s">
        <v>363</v>
      </c>
      <c r="AF131" s="49">
        <f t="shared" ref="AF131:AF132" si="407">AH131+14</f>
        <v>44102</v>
      </c>
      <c r="AG131" s="47"/>
      <c r="AH131" s="49">
        <f t="shared" ref="AH131:AH132" si="408">X131+14</f>
        <v>44088</v>
      </c>
      <c r="AI131" s="47"/>
      <c r="AJ131" s="49">
        <f t="shared" ref="AJ131:AJ132" si="409">AF131+3</f>
        <v>44105</v>
      </c>
      <c r="AK131" s="47"/>
      <c r="AL131" s="49">
        <f t="shared" ref="AL131:AL132" si="410">AJ131+5</f>
        <v>44110</v>
      </c>
      <c r="AM131" s="47"/>
      <c r="AN131" s="47"/>
      <c r="AO131" s="49">
        <f t="shared" ref="AO131:AO132" si="411">AL131+2</f>
        <v>44112</v>
      </c>
      <c r="AP131" s="47"/>
      <c r="AQ131" s="49">
        <f t="shared" ref="AQ131:AQ132" si="412">AO131+7</f>
        <v>44119</v>
      </c>
      <c r="AR131" s="47"/>
      <c r="AS131" s="47"/>
      <c r="AT131" s="47"/>
      <c r="AU131" s="47"/>
      <c r="AV131" s="47" t="s">
        <v>363</v>
      </c>
      <c r="AW131" s="47" t="s">
        <v>363</v>
      </c>
      <c r="AX131" s="49">
        <f t="shared" ref="AX131:AX132" si="413">AQ131+14</f>
        <v>44133</v>
      </c>
      <c r="AY131" s="47"/>
      <c r="AZ131" s="47"/>
      <c r="BA131" s="47"/>
      <c r="BB131" s="47"/>
      <c r="BC131" s="47"/>
      <c r="BD131" s="133"/>
    </row>
    <row r="132" spans="1:56" ht="43" x14ac:dyDescent="0.5">
      <c r="A132" s="63" t="s">
        <v>508</v>
      </c>
      <c r="B132" s="53" t="s">
        <v>511</v>
      </c>
      <c r="C132" s="53" t="s">
        <v>24</v>
      </c>
      <c r="D132" s="53" t="s">
        <v>32</v>
      </c>
      <c r="E132" s="53" t="s">
        <v>50</v>
      </c>
      <c r="F132" s="53"/>
      <c r="G132" s="54">
        <v>40000</v>
      </c>
      <c r="H132" s="77"/>
      <c r="I132" s="47" t="s">
        <v>85</v>
      </c>
      <c r="J132" s="49">
        <v>44007</v>
      </c>
      <c r="K132" s="49"/>
      <c r="L132" s="49">
        <f t="shared" si="400"/>
        <v>44012</v>
      </c>
      <c r="M132" s="49"/>
      <c r="N132" s="50">
        <f t="shared" si="401"/>
        <v>44015</v>
      </c>
      <c r="O132" s="50"/>
      <c r="P132" s="50">
        <f t="shared" si="402"/>
        <v>44029</v>
      </c>
      <c r="Q132" s="51"/>
      <c r="R132" s="50">
        <f t="shared" si="403"/>
        <v>44043</v>
      </c>
      <c r="S132" s="51"/>
      <c r="T132" s="50">
        <f t="shared" si="404"/>
        <v>44057</v>
      </c>
      <c r="U132" s="51"/>
      <c r="V132" s="49">
        <f t="shared" si="405"/>
        <v>44060</v>
      </c>
      <c r="W132" s="47"/>
      <c r="X132" s="49">
        <f t="shared" si="406"/>
        <v>44074</v>
      </c>
      <c r="Y132" s="47"/>
      <c r="Z132" s="50" t="s">
        <v>363</v>
      </c>
      <c r="AA132" s="50" t="s">
        <v>363</v>
      </c>
      <c r="AB132" s="50" t="s">
        <v>363</v>
      </c>
      <c r="AC132" s="50" t="s">
        <v>363</v>
      </c>
      <c r="AD132" s="50" t="s">
        <v>363</v>
      </c>
      <c r="AE132" s="50" t="s">
        <v>363</v>
      </c>
      <c r="AF132" s="49">
        <f t="shared" si="407"/>
        <v>44102</v>
      </c>
      <c r="AG132" s="47"/>
      <c r="AH132" s="49">
        <f t="shared" si="408"/>
        <v>44088</v>
      </c>
      <c r="AI132" s="47"/>
      <c r="AJ132" s="49">
        <f t="shared" si="409"/>
        <v>44105</v>
      </c>
      <c r="AK132" s="47"/>
      <c r="AL132" s="49">
        <f t="shared" si="410"/>
        <v>44110</v>
      </c>
      <c r="AM132" s="47"/>
      <c r="AN132" s="47"/>
      <c r="AO132" s="49">
        <f t="shared" si="411"/>
        <v>44112</v>
      </c>
      <c r="AP132" s="47"/>
      <c r="AQ132" s="49">
        <f t="shared" si="412"/>
        <v>44119</v>
      </c>
      <c r="AR132" s="47"/>
      <c r="AS132" s="47"/>
      <c r="AT132" s="47"/>
      <c r="AU132" s="47"/>
      <c r="AV132" s="47" t="s">
        <v>363</v>
      </c>
      <c r="AW132" s="47" t="s">
        <v>363</v>
      </c>
      <c r="AX132" s="49">
        <f t="shared" si="413"/>
        <v>44133</v>
      </c>
      <c r="AY132" s="47"/>
      <c r="AZ132" s="47"/>
      <c r="BA132" s="47"/>
      <c r="BB132" s="47"/>
      <c r="BC132" s="47"/>
      <c r="BD132" s="133"/>
    </row>
    <row r="133" spans="1:56" s="142" customFormat="1" x14ac:dyDescent="0.5">
      <c r="A133" s="63"/>
      <c r="B133" s="62"/>
      <c r="C133" s="53"/>
      <c r="D133" s="53"/>
      <c r="E133" s="62"/>
      <c r="F133" s="56"/>
      <c r="G133" s="58"/>
      <c r="H133" s="59"/>
      <c r="I133" s="62"/>
      <c r="J133" s="49"/>
      <c r="K133" s="50"/>
      <c r="L133" s="50"/>
      <c r="M133" s="50"/>
      <c r="N133" s="50"/>
      <c r="O133" s="50"/>
      <c r="P133" s="50"/>
      <c r="Q133" s="51"/>
      <c r="R133" s="51"/>
      <c r="S133" s="51"/>
      <c r="T133" s="51"/>
      <c r="U133" s="51"/>
      <c r="V133" s="51"/>
      <c r="W133" s="51"/>
      <c r="X133" s="51"/>
      <c r="Y133" s="51"/>
      <c r="Z133" s="50"/>
      <c r="AA133" s="51"/>
      <c r="AB133" s="51"/>
      <c r="AC133" s="51"/>
      <c r="AD133" s="51"/>
      <c r="AE133" s="51"/>
      <c r="AF133" s="50"/>
      <c r="AG133" s="51"/>
      <c r="AH133" s="50"/>
      <c r="AI133" s="51"/>
      <c r="AJ133" s="50"/>
      <c r="AK133" s="51"/>
      <c r="AL133" s="50"/>
      <c r="AM133" s="51"/>
      <c r="AN133" s="51"/>
      <c r="AO133" s="50"/>
      <c r="AP133" s="51"/>
      <c r="AQ133" s="50"/>
      <c r="AR133" s="51"/>
      <c r="AS133" s="51"/>
      <c r="AT133" s="51"/>
      <c r="AU133" s="51"/>
      <c r="AV133" s="51"/>
      <c r="AW133" s="51"/>
      <c r="AX133" s="50"/>
      <c r="AY133" s="51"/>
      <c r="AZ133" s="51"/>
      <c r="BA133" s="51"/>
      <c r="BB133" s="51"/>
      <c r="BC133" s="51"/>
      <c r="BD133" s="140"/>
    </row>
    <row r="134" spans="1:56" x14ac:dyDescent="0.5">
      <c r="A134" s="63"/>
      <c r="B134" s="62"/>
      <c r="C134" s="47"/>
      <c r="D134" s="47"/>
      <c r="E134" s="47"/>
      <c r="F134" s="47"/>
      <c r="G134" s="48"/>
      <c r="H134" s="48"/>
      <c r="I134" s="64"/>
      <c r="J134" s="49"/>
      <c r="K134" s="49"/>
      <c r="L134" s="49"/>
      <c r="M134" s="49"/>
      <c r="N134" s="50"/>
      <c r="O134" s="50"/>
      <c r="P134" s="50"/>
      <c r="Q134" s="51"/>
      <c r="R134" s="51"/>
      <c r="S134" s="51"/>
      <c r="T134" s="51"/>
      <c r="U134" s="51"/>
      <c r="V134" s="51"/>
      <c r="W134" s="51"/>
      <c r="X134" s="51"/>
      <c r="Y134" s="51"/>
      <c r="Z134" s="50"/>
      <c r="AA134" s="51"/>
      <c r="AB134" s="51"/>
      <c r="AC134" s="51"/>
      <c r="AD134" s="51"/>
      <c r="AE134" s="51"/>
      <c r="AF134" s="49"/>
      <c r="AG134" s="47"/>
      <c r="AH134" s="49"/>
      <c r="AI134" s="47"/>
      <c r="AJ134" s="49"/>
      <c r="AK134" s="47"/>
      <c r="AL134" s="49"/>
      <c r="AM134" s="47"/>
      <c r="AN134" s="47"/>
      <c r="AO134" s="49"/>
      <c r="AP134" s="47"/>
      <c r="AQ134" s="49"/>
      <c r="AR134" s="47"/>
      <c r="AS134" s="47"/>
      <c r="AT134" s="47"/>
      <c r="AU134" s="47"/>
      <c r="AV134" s="47"/>
      <c r="AW134" s="47"/>
      <c r="AX134" s="49"/>
      <c r="AY134" s="47"/>
      <c r="AZ134" s="47"/>
      <c r="BA134" s="47"/>
      <c r="BB134" s="47"/>
      <c r="BC134" s="47"/>
      <c r="BD134" s="133"/>
    </row>
    <row r="135" spans="1:56" x14ac:dyDescent="0.5">
      <c r="B135" s="104" t="s">
        <v>499</v>
      </c>
      <c r="C135" s="16"/>
      <c r="D135" s="16"/>
      <c r="E135" s="16"/>
      <c r="G135" s="103">
        <f>SUM(G4:G134)</f>
        <v>7002000</v>
      </c>
      <c r="H135" s="9"/>
      <c r="Z135" s="17" t="str">
        <f t="shared" ref="Z135" si="414">IF(OR($E135="CQC", $E135="SSS", $E135="ICS (with advert)",$E135="ICS (without advert)", $E135="RFQ", $E135="RFB", $E135="DP"),"N/A",IF($E135 = "","","Input Date"))</f>
        <v/>
      </c>
      <c r="AA135" s="17" t="str">
        <f t="shared" ref="AA135:AE135" si="415">IF(OR($E135="CQC", $E135="SSS", $E135="ICS (with advert)",$E135="ICS (without advert)", $E135="RFQ", $E135="RFB", $E135="DP"),"N/A",IF($E135 = "","","Input Date"))</f>
        <v/>
      </c>
      <c r="AB135" s="17" t="str">
        <f t="shared" si="415"/>
        <v/>
      </c>
      <c r="AC135" s="17" t="str">
        <f t="shared" si="415"/>
        <v/>
      </c>
      <c r="AD135" s="17" t="str">
        <f t="shared" si="415"/>
        <v/>
      </c>
      <c r="AE135" s="17" t="str">
        <f t="shared" si="415"/>
        <v/>
      </c>
    </row>
  </sheetData>
  <mergeCells count="27">
    <mergeCell ref="AN1:AR1"/>
    <mergeCell ref="AV1:BB1"/>
    <mergeCell ref="J2:K2"/>
    <mergeCell ref="L2:M2"/>
    <mergeCell ref="J1:M1"/>
    <mergeCell ref="N2:O2"/>
    <mergeCell ref="P2:Q2"/>
    <mergeCell ref="R2:S2"/>
    <mergeCell ref="T2:U2"/>
    <mergeCell ref="R1:U1"/>
    <mergeCell ref="V2:W2"/>
    <mergeCell ref="X2:Y2"/>
    <mergeCell ref="V1:Y1"/>
    <mergeCell ref="Z2:AA2"/>
    <mergeCell ref="AB2:AC2"/>
    <mergeCell ref="AF2:AG2"/>
    <mergeCell ref="AH2:AI2"/>
    <mergeCell ref="Z1:AI1"/>
    <mergeCell ref="AJ2:AK2"/>
    <mergeCell ref="AL2:AM2"/>
    <mergeCell ref="AJ1:AM1"/>
    <mergeCell ref="AD2:AE2"/>
    <mergeCell ref="AO2:AP2"/>
    <mergeCell ref="AQ2:AR2"/>
    <mergeCell ref="AV2:AW2"/>
    <mergeCell ref="AX2:AY2"/>
    <mergeCell ref="AZ2:BA2"/>
  </mergeCells>
  <phoneticPr fontId="7" type="noConversion"/>
  <dataValidations count="1">
    <dataValidation type="whole" allowBlank="1" showInputMessage="1" showErrorMessage="1" sqref="G4:H66 G78:H104 H105:H111 G119:H121 H122:H126 H117:H118 G117 G127:H127 G129:H132 G134:H1048576" xr:uid="{00000000-0002-0000-0000-000002000000}">
      <formula1>0</formula1>
      <formula2>999999999999999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4000000}">
          <x14:formula1>
            <xm:f>Data!$C$2:$C$7</xm:f>
          </x14:formula1>
          <xm:sqref>C4:C66 C79:C104 C127:C1048576</xm:sqref>
        </x14:dataValidation>
        <x14:dataValidation type="list" allowBlank="1" showInputMessage="1" showErrorMessage="1" xr:uid="{00000000-0002-0000-0000-000005000000}">
          <x14:formula1>
            <xm:f>Data!$E$2:$E$19</xm:f>
          </x14:formula1>
          <xm:sqref>D4:D66 D91:D104 D127:D1048576</xm:sqref>
        </x14:dataValidation>
        <x14:dataValidation type="list" allowBlank="1" showInputMessage="1" showErrorMessage="1" xr:uid="{00000000-0002-0000-0000-000006000000}">
          <x14:formula1>
            <xm:f>Data!$I$2:$I$3</xm:f>
          </x14:formula1>
          <xm:sqref>F4:F66 F78:F85 F91:F104 F119:F121 F127 F129:F132 F134:F1048576</xm:sqref>
        </x14:dataValidation>
        <x14:dataValidation type="list" allowBlank="1" showInputMessage="1" showErrorMessage="1" xr:uid="{00000000-0002-0000-0000-000009000000}">
          <x14:formula1>
            <xm:f>'C:\Users\Elianen\Documents\PIPD\[2020 Planning Template_v2TCAS-10 Jan 2020_2_Final.xlsx]Drop Down menu'!#REF!</xm:f>
          </x14:formula1>
          <xm:sqref>K67:K74</xm:sqref>
        </x14:dataValidation>
        <x14:dataValidation type="list" allowBlank="1" showInputMessage="1" showErrorMessage="1" xr:uid="{00000000-0002-0000-0000-00000A000000}">
          <x14:formula1>
            <xm:f>'C:\Users\Elianen\AppData\Local\Microsoft\Windows\INetCache\Content.Outlook\LXFWGBG6\[Revised Annual Workplan PIPD 2020v8_Office of Director.xlsx]Drop Down menu'!#REF!</xm:f>
          </x14:formula1>
          <xm:sqref>K76</xm:sqref>
        </x14:dataValidation>
        <x14:dataValidation type="list" allowBlank="1" showInputMessage="1" showErrorMessage="1" xr:uid="{00000000-0002-0000-0000-00000B000000}">
          <x14:formula1>
            <xm:f>'C:\Users\6034\AppData\Local\Microsoft\Windows\Temporary Internet Files\Content.Outlook\HYZU24S5\[Copy of Annual Procurement Plan 2020.xlsx]Data'!#REF!</xm:f>
          </x14:formula1>
          <xm:sqref>F86:F90</xm:sqref>
        </x14:dataValidation>
        <x14:dataValidation type="list" allowBlank="1" showInputMessage="1" showErrorMessage="1" xr:uid="{00000000-0002-0000-0000-000007000000}">
          <x14:formula1>
            <xm:f>Data!$M$2:$M$6</xm:f>
          </x14:formula1>
          <xm:sqref>I4:I104 I119:I121 I127 I129:I132 I134:I1048576</xm:sqref>
        </x14:dataValidation>
        <x14:dataValidation type="list" allowBlank="1" showInputMessage="1" showErrorMessage="1" xr:uid="{00000000-0002-0000-0000-000008000000}">
          <x14:formula1>
            <xm:f>Data!$G$2:$G$16</xm:f>
          </x14:formula1>
          <xm:sqref>E4:E111 E116 E114 E119:E127 E129:E132 E134:E135</xm:sqref>
        </x14:dataValidation>
        <x14:dataValidation type="list" allowBlank="1" showInputMessage="1" showErrorMessage="1" xr:uid="{E692CF0D-C903-4B2F-A6CE-BF1B5A8C7C5E}">
          <x14:formula1>
            <xm:f>'C:\Users\Bathom\AppData\Local\Microsoft\Windows\INetCache\Content.Outlook\0H2OEIP1\[Final_20200612_AUDA Procurement Plan-2 with DTCPF input June 2020.xlsx]Data'!#REF!</xm:f>
          </x14:formula1>
          <xm:sqref>I117 I115 F105:F111 I105:I113 C105:C111 I128 I133</xm:sqref>
        </x14:dataValidation>
        <x14:dataValidation type="list" allowBlank="1" showInputMessage="1" showErrorMessage="1" xr:uid="{139F8504-E356-474C-8CB6-4CD20A7528AC}">
          <x14:formula1>
            <xm:f>'C:\Users\Bathom\AppData\Local\Microsoft\Windows\INetCache\Content.Outlook\0H2OEIP1\[Copy of Annual Procurement Plan Final June 2020_with PIPD inputs.xlsx]Data'!#REF!</xm:f>
          </x14:formula1>
          <xm:sqref>F122:F126 I122:I126 I118 F117:F118 E115 E117 E112:E113 I116 I114 E128 E133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59"/>
  <sheetViews>
    <sheetView workbookViewId="0">
      <pane xSplit="1" ySplit="2" topLeftCell="B1048571" activePane="bottomRight" state="frozen"/>
      <selection pane="topRight" activeCell="B1" sqref="B1"/>
      <selection pane="bottomLeft" activeCell="A3" sqref="A3"/>
      <selection pane="bottomRight" activeCell="A60" sqref="A60:XFD1048576"/>
    </sheetView>
  </sheetViews>
  <sheetFormatPr defaultRowHeight="14.35" x14ac:dyDescent="0.5"/>
  <cols>
    <col min="1" max="1" width="51.703125" style="81" customWidth="1"/>
    <col min="2" max="2" width="27.5859375" style="81" customWidth="1"/>
    <col min="3" max="4" width="9.1171875" style="81" customWidth="1"/>
    <col min="5" max="5" width="12.3515625" style="137" bestFit="1" customWidth="1"/>
    <col min="6" max="6" width="10.87890625" style="81" customWidth="1"/>
    <col min="7" max="7" width="8.9375" style="81"/>
    <col min="8" max="8" width="11.703125" style="81" customWidth="1"/>
    <col min="9" max="9" width="19.1171875" style="81" bestFit="1" customWidth="1"/>
    <col min="10" max="10" width="14.41015625" style="138" customWidth="1"/>
    <col min="11" max="11" width="13.234375" style="81" customWidth="1"/>
    <col min="12" max="12" width="11.234375" style="81" customWidth="1"/>
    <col min="13" max="23" width="9.05859375" style="81" customWidth="1"/>
    <col min="24" max="16384" width="8.9375" style="81"/>
  </cols>
  <sheetData>
    <row r="1" spans="1:24" s="23" customFormat="1" ht="74" customHeight="1" x14ac:dyDescent="0.5">
      <c r="A1" s="129"/>
      <c r="B1" s="129"/>
      <c r="C1" s="129"/>
      <c r="D1" s="129"/>
      <c r="E1" s="129"/>
      <c r="F1" s="129"/>
      <c r="G1" s="129"/>
      <c r="H1" s="129"/>
      <c r="I1" s="130"/>
      <c r="J1" s="65" t="s">
        <v>150</v>
      </c>
      <c r="K1"/>
      <c r="L1" s="36" t="s">
        <v>130</v>
      </c>
      <c r="M1" s="126" t="s">
        <v>131</v>
      </c>
      <c r="N1" s="127"/>
      <c r="O1" s="128" t="s">
        <v>132</v>
      </c>
      <c r="P1" s="127"/>
      <c r="Q1" s="128" t="s">
        <v>3</v>
      </c>
      <c r="R1" s="126"/>
      <c r="S1" s="126"/>
      <c r="T1" s="24"/>
      <c r="U1" s="66"/>
      <c r="V1" s="67" t="s">
        <v>4</v>
      </c>
      <c r="W1" s="68"/>
      <c r="X1" s="25"/>
    </row>
    <row r="2" spans="1:24" s="102" customFormat="1" ht="71.25" customHeight="1" x14ac:dyDescent="0.5">
      <c r="A2" s="78" t="s">
        <v>266</v>
      </c>
      <c r="B2" s="69" t="s">
        <v>7</v>
      </c>
      <c r="C2" s="69" t="s">
        <v>8</v>
      </c>
      <c r="D2" s="69" t="s">
        <v>9</v>
      </c>
      <c r="E2" s="70" t="s">
        <v>134</v>
      </c>
      <c r="F2" s="78" t="s">
        <v>13</v>
      </c>
      <c r="G2" s="78" t="s">
        <v>136</v>
      </c>
      <c r="H2" s="78" t="s">
        <v>137</v>
      </c>
      <c r="I2" s="78" t="s">
        <v>83</v>
      </c>
      <c r="J2" s="71" t="s">
        <v>138</v>
      </c>
      <c r="K2" s="78" t="s">
        <v>139</v>
      </c>
      <c r="L2" s="78" t="s">
        <v>140</v>
      </c>
      <c r="M2" s="78" t="s">
        <v>141</v>
      </c>
      <c r="N2" s="78" t="s">
        <v>142</v>
      </c>
      <c r="O2" s="78" t="s">
        <v>143</v>
      </c>
      <c r="P2" s="78" t="s">
        <v>139</v>
      </c>
      <c r="Q2" s="78" t="s">
        <v>144</v>
      </c>
      <c r="R2" s="78" t="s">
        <v>145</v>
      </c>
      <c r="S2" s="78" t="s">
        <v>146</v>
      </c>
      <c r="T2" s="72"/>
      <c r="U2" s="27" t="s">
        <v>147</v>
      </c>
      <c r="V2" s="27" t="s">
        <v>148</v>
      </c>
      <c r="W2" s="134" t="s">
        <v>149</v>
      </c>
      <c r="X2" s="101"/>
    </row>
    <row r="3" spans="1:24" x14ac:dyDescent="0.5">
      <c r="A3" s="47" t="s">
        <v>151</v>
      </c>
      <c r="B3" s="47" t="s">
        <v>355</v>
      </c>
      <c r="C3" s="47" t="s">
        <v>27</v>
      </c>
      <c r="D3" s="47" t="s">
        <v>43</v>
      </c>
      <c r="E3" s="48">
        <v>150000</v>
      </c>
      <c r="F3" s="47"/>
      <c r="G3" s="47" t="s">
        <v>92</v>
      </c>
      <c r="H3" s="47" t="s">
        <v>59</v>
      </c>
      <c r="I3" s="47" t="s">
        <v>183</v>
      </c>
      <c r="J3" s="49">
        <v>44013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133"/>
    </row>
    <row r="4" spans="1:24" x14ac:dyDescent="0.5">
      <c r="A4" s="47" t="s">
        <v>152</v>
      </c>
      <c r="B4" s="47" t="s">
        <v>354</v>
      </c>
      <c r="C4" s="47" t="s">
        <v>27</v>
      </c>
      <c r="D4" s="47" t="s">
        <v>43</v>
      </c>
      <c r="E4" s="48">
        <v>20000</v>
      </c>
      <c r="F4" s="47"/>
      <c r="G4" s="47" t="s">
        <v>80</v>
      </c>
      <c r="H4" s="47" t="s">
        <v>59</v>
      </c>
      <c r="I4" s="47" t="s">
        <v>85</v>
      </c>
      <c r="J4" s="49">
        <v>44014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33"/>
    </row>
    <row r="5" spans="1:24" x14ac:dyDescent="0.5">
      <c r="A5" s="47" t="s">
        <v>154</v>
      </c>
      <c r="B5" s="47" t="s">
        <v>153</v>
      </c>
      <c r="C5" s="47" t="s">
        <v>26</v>
      </c>
      <c r="D5" s="47" t="s">
        <v>43</v>
      </c>
      <c r="E5" s="48">
        <v>100000</v>
      </c>
      <c r="F5" s="47"/>
      <c r="G5" s="47" t="s">
        <v>80</v>
      </c>
      <c r="H5" s="47" t="s">
        <v>59</v>
      </c>
      <c r="I5" s="53" t="s">
        <v>318</v>
      </c>
      <c r="J5" s="49">
        <v>44015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133"/>
    </row>
    <row r="6" spans="1:24" x14ac:dyDescent="0.5">
      <c r="A6" s="47" t="s">
        <v>155</v>
      </c>
      <c r="B6" s="47" t="s">
        <v>156</v>
      </c>
      <c r="C6" s="47" t="s">
        <v>26</v>
      </c>
      <c r="D6" s="47" t="s">
        <v>43</v>
      </c>
      <c r="E6" s="48">
        <v>100000</v>
      </c>
      <c r="F6" s="47"/>
      <c r="G6" s="47" t="s">
        <v>80</v>
      </c>
      <c r="H6" s="47" t="s">
        <v>59</v>
      </c>
      <c r="I6" s="53" t="s">
        <v>318</v>
      </c>
      <c r="J6" s="49">
        <v>44016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133"/>
    </row>
    <row r="7" spans="1:24" x14ac:dyDescent="0.5">
      <c r="A7" s="47" t="s">
        <v>161</v>
      </c>
      <c r="B7" s="47" t="s">
        <v>159</v>
      </c>
      <c r="C7" s="47" t="s">
        <v>26</v>
      </c>
      <c r="D7" s="47" t="s">
        <v>43</v>
      </c>
      <c r="E7" s="48">
        <v>11000</v>
      </c>
      <c r="F7" s="47"/>
      <c r="G7" s="47" t="s">
        <v>80</v>
      </c>
      <c r="H7" s="47" t="s">
        <v>59</v>
      </c>
      <c r="I7" s="47" t="s">
        <v>181</v>
      </c>
      <c r="J7" s="49">
        <v>44017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133"/>
    </row>
    <row r="8" spans="1:24" x14ac:dyDescent="0.5">
      <c r="A8" s="47" t="s">
        <v>162</v>
      </c>
      <c r="B8" s="47" t="s">
        <v>160</v>
      </c>
      <c r="C8" s="47" t="s">
        <v>26</v>
      </c>
      <c r="D8" s="47" t="s">
        <v>43</v>
      </c>
      <c r="E8" s="48">
        <v>40000</v>
      </c>
      <c r="F8" s="47"/>
      <c r="G8" s="47" t="s">
        <v>80</v>
      </c>
      <c r="H8" s="47" t="s">
        <v>59</v>
      </c>
      <c r="I8" s="47" t="s">
        <v>85</v>
      </c>
      <c r="J8" s="49">
        <v>44018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133"/>
    </row>
    <row r="9" spans="1:24" x14ac:dyDescent="0.5">
      <c r="A9" s="47" t="s">
        <v>169</v>
      </c>
      <c r="B9" s="47" t="s">
        <v>330</v>
      </c>
      <c r="C9" s="47" t="s">
        <v>26</v>
      </c>
      <c r="D9" s="47" t="s">
        <v>43</v>
      </c>
      <c r="E9" s="48">
        <v>14000</v>
      </c>
      <c r="F9" s="47"/>
      <c r="G9" s="47" t="s">
        <v>80</v>
      </c>
      <c r="H9" s="47" t="s">
        <v>59</v>
      </c>
      <c r="I9" s="47" t="s">
        <v>181</v>
      </c>
      <c r="J9" s="49">
        <v>44019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133"/>
    </row>
    <row r="10" spans="1:24" x14ac:dyDescent="0.5">
      <c r="A10" s="47" t="s">
        <v>173</v>
      </c>
      <c r="B10" s="47" t="s">
        <v>331</v>
      </c>
      <c r="C10" s="47" t="s">
        <v>26</v>
      </c>
      <c r="D10" s="47" t="s">
        <v>43</v>
      </c>
      <c r="E10" s="48">
        <v>33750</v>
      </c>
      <c r="F10" s="47"/>
      <c r="G10" s="47" t="s">
        <v>80</v>
      </c>
      <c r="H10" s="47" t="s">
        <v>59</v>
      </c>
      <c r="I10" s="47" t="s">
        <v>85</v>
      </c>
      <c r="J10" s="49">
        <v>44020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133"/>
    </row>
    <row r="11" spans="1:24" x14ac:dyDescent="0.5">
      <c r="A11" s="47" t="s">
        <v>182</v>
      </c>
      <c r="B11" s="47" t="s">
        <v>332</v>
      </c>
      <c r="C11" s="47" t="s">
        <v>26</v>
      </c>
      <c r="D11" s="47" t="s">
        <v>43</v>
      </c>
      <c r="E11" s="48">
        <v>25000</v>
      </c>
      <c r="F11" s="47"/>
      <c r="G11" s="47" t="s">
        <v>80</v>
      </c>
      <c r="H11" s="47" t="s">
        <v>59</v>
      </c>
      <c r="I11" s="47" t="s">
        <v>85</v>
      </c>
      <c r="J11" s="49">
        <v>44021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133"/>
    </row>
    <row r="12" spans="1:24" x14ac:dyDescent="0.5">
      <c r="A12" s="47" t="s">
        <v>187</v>
      </c>
      <c r="B12" s="47" t="s">
        <v>333</v>
      </c>
      <c r="C12" s="47" t="s">
        <v>26</v>
      </c>
      <c r="D12" s="47" t="s">
        <v>43</v>
      </c>
      <c r="E12" s="48">
        <v>22000</v>
      </c>
      <c r="F12" s="47"/>
      <c r="G12" s="47" t="s">
        <v>80</v>
      </c>
      <c r="H12" s="47" t="s">
        <v>59</v>
      </c>
      <c r="I12" s="47" t="s">
        <v>85</v>
      </c>
      <c r="J12" s="49">
        <v>44022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133"/>
    </row>
    <row r="13" spans="1:24" x14ac:dyDescent="0.5">
      <c r="A13" s="47" t="s">
        <v>188</v>
      </c>
      <c r="B13" s="47" t="s">
        <v>180</v>
      </c>
      <c r="C13" s="47" t="s">
        <v>26</v>
      </c>
      <c r="D13" s="47" t="s">
        <v>43</v>
      </c>
      <c r="E13" s="48">
        <v>120000</v>
      </c>
      <c r="F13" s="47"/>
      <c r="G13" s="47" t="s">
        <v>92</v>
      </c>
      <c r="H13" s="47" t="s">
        <v>59</v>
      </c>
      <c r="I13" s="47" t="s">
        <v>183</v>
      </c>
      <c r="J13" s="49">
        <v>44023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133"/>
    </row>
    <row r="14" spans="1:24" x14ac:dyDescent="0.5">
      <c r="A14" s="47" t="s">
        <v>242</v>
      </c>
      <c r="B14" s="47" t="s">
        <v>334</v>
      </c>
      <c r="C14" s="47" t="s">
        <v>229</v>
      </c>
      <c r="D14" s="47" t="s">
        <v>117</v>
      </c>
      <c r="E14" s="48">
        <v>25000</v>
      </c>
      <c r="F14" s="47"/>
      <c r="G14" s="47" t="s">
        <v>80</v>
      </c>
      <c r="H14" s="47" t="s">
        <v>59</v>
      </c>
      <c r="I14" s="47" t="s">
        <v>85</v>
      </c>
      <c r="J14" s="49">
        <v>44024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133"/>
    </row>
    <row r="15" spans="1:24" s="80" customFormat="1" ht="30.45" customHeight="1" x14ac:dyDescent="0.5">
      <c r="A15" s="55" t="s">
        <v>512</v>
      </c>
      <c r="B15" s="62" t="s">
        <v>513</v>
      </c>
      <c r="C15" s="53" t="s">
        <v>24</v>
      </c>
      <c r="D15" s="53" t="s">
        <v>514</v>
      </c>
      <c r="E15" s="54">
        <v>60000</v>
      </c>
      <c r="F15" s="53"/>
      <c r="G15" s="47" t="s">
        <v>80</v>
      </c>
      <c r="H15" s="47" t="s">
        <v>59</v>
      </c>
      <c r="I15" s="53" t="s">
        <v>318</v>
      </c>
      <c r="J15" s="49">
        <v>44025</v>
      </c>
      <c r="K15" s="7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135"/>
    </row>
    <row r="16" spans="1:24" s="80" customFormat="1" x14ac:dyDescent="0.5">
      <c r="A16" s="53" t="s">
        <v>425</v>
      </c>
      <c r="B16" s="53" t="s">
        <v>497</v>
      </c>
      <c r="C16" s="53" t="s">
        <v>25</v>
      </c>
      <c r="D16" s="53" t="s">
        <v>43</v>
      </c>
      <c r="E16" s="54">
        <v>8000</v>
      </c>
      <c r="F16" s="53"/>
      <c r="G16" s="53" t="s">
        <v>80</v>
      </c>
      <c r="H16" s="53" t="s">
        <v>59</v>
      </c>
      <c r="I16" s="53" t="s">
        <v>181</v>
      </c>
      <c r="J16" s="49">
        <v>44026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135"/>
    </row>
    <row r="17" spans="1:23" s="80" customFormat="1" x14ac:dyDescent="0.5">
      <c r="A17" s="53" t="s">
        <v>457</v>
      </c>
      <c r="B17" s="53" t="s">
        <v>498</v>
      </c>
      <c r="C17" s="53" t="s">
        <v>25</v>
      </c>
      <c r="D17" s="53" t="s">
        <v>43</v>
      </c>
      <c r="E17" s="54">
        <v>25000</v>
      </c>
      <c r="F17" s="53"/>
      <c r="G17" s="53" t="s">
        <v>80</v>
      </c>
      <c r="H17" s="53" t="s">
        <v>59</v>
      </c>
      <c r="I17" s="53" t="s">
        <v>85</v>
      </c>
      <c r="J17" s="49">
        <v>44027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135"/>
    </row>
    <row r="18" spans="1:23" x14ac:dyDescent="0.5">
      <c r="A18" s="47" t="s">
        <v>426</v>
      </c>
      <c r="B18" s="47" t="s">
        <v>335</v>
      </c>
      <c r="C18" s="47" t="s">
        <v>25</v>
      </c>
      <c r="D18" s="47" t="s">
        <v>43</v>
      </c>
      <c r="E18" s="48">
        <v>30000</v>
      </c>
      <c r="F18" s="47"/>
      <c r="G18" s="47" t="s">
        <v>80</v>
      </c>
      <c r="H18" s="47" t="s">
        <v>59</v>
      </c>
      <c r="I18" s="47" t="s">
        <v>85</v>
      </c>
      <c r="J18" s="49">
        <v>43984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133"/>
    </row>
    <row r="19" spans="1:23" x14ac:dyDescent="0.5">
      <c r="A19" s="53" t="s">
        <v>302</v>
      </c>
      <c r="B19" s="53" t="s">
        <v>336</v>
      </c>
      <c r="C19" s="53" t="s">
        <v>26</v>
      </c>
      <c r="D19" s="53" t="s">
        <v>43</v>
      </c>
      <c r="E19" s="54">
        <v>100000</v>
      </c>
      <c r="F19" s="53"/>
      <c r="G19" s="53" t="s">
        <v>80</v>
      </c>
      <c r="H19" s="47" t="s">
        <v>59</v>
      </c>
      <c r="I19" s="53" t="s">
        <v>318</v>
      </c>
      <c r="J19" s="49">
        <v>43985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133"/>
    </row>
    <row r="20" spans="1:23" x14ac:dyDescent="0.5">
      <c r="A20" s="53" t="s">
        <v>304</v>
      </c>
      <c r="B20" s="53" t="s">
        <v>337</v>
      </c>
      <c r="C20" s="53" t="s">
        <v>303</v>
      </c>
      <c r="D20" s="53" t="s">
        <v>43</v>
      </c>
      <c r="E20" s="54">
        <v>90000</v>
      </c>
      <c r="F20" s="53"/>
      <c r="G20" s="53" t="s">
        <v>80</v>
      </c>
      <c r="H20" s="47" t="s">
        <v>59</v>
      </c>
      <c r="I20" s="53" t="s">
        <v>305</v>
      </c>
      <c r="J20" s="49">
        <v>43986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133"/>
    </row>
    <row r="21" spans="1:23" x14ac:dyDescent="0.5">
      <c r="A21" s="53" t="s">
        <v>306</v>
      </c>
      <c r="B21" s="53" t="s">
        <v>308</v>
      </c>
      <c r="C21" s="53" t="s">
        <v>303</v>
      </c>
      <c r="D21" s="53" t="s">
        <v>43</v>
      </c>
      <c r="E21" s="54">
        <v>90000</v>
      </c>
      <c r="F21" s="53"/>
      <c r="G21" s="53" t="s">
        <v>80</v>
      </c>
      <c r="H21" s="47" t="s">
        <v>59</v>
      </c>
      <c r="I21" s="53" t="s">
        <v>305</v>
      </c>
      <c r="J21" s="49">
        <v>43987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133"/>
    </row>
    <row r="22" spans="1:23" x14ac:dyDescent="0.5">
      <c r="A22" s="53" t="s">
        <v>307</v>
      </c>
      <c r="B22" s="53" t="s">
        <v>310</v>
      </c>
      <c r="C22" s="53" t="s">
        <v>303</v>
      </c>
      <c r="D22" s="53" t="s">
        <v>43</v>
      </c>
      <c r="E22" s="54">
        <v>110000</v>
      </c>
      <c r="F22" s="53"/>
      <c r="G22" s="53" t="s">
        <v>80</v>
      </c>
      <c r="H22" s="47" t="s">
        <v>59</v>
      </c>
      <c r="I22" s="53" t="s">
        <v>316</v>
      </c>
      <c r="J22" s="49">
        <v>43988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133"/>
    </row>
    <row r="23" spans="1:23" x14ac:dyDescent="0.5">
      <c r="A23" s="53" t="s">
        <v>309</v>
      </c>
      <c r="B23" s="53" t="s">
        <v>312</v>
      </c>
      <c r="C23" s="53" t="s">
        <v>303</v>
      </c>
      <c r="D23" s="53" t="s">
        <v>43</v>
      </c>
      <c r="E23" s="54">
        <v>20000</v>
      </c>
      <c r="F23" s="53"/>
      <c r="G23" s="53" t="s">
        <v>80</v>
      </c>
      <c r="H23" s="47" t="s">
        <v>59</v>
      </c>
      <c r="I23" s="53" t="s">
        <v>85</v>
      </c>
      <c r="J23" s="49">
        <v>43989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133"/>
    </row>
    <row r="24" spans="1:23" x14ac:dyDescent="0.5">
      <c r="A24" s="53" t="s">
        <v>311</v>
      </c>
      <c r="B24" s="53" t="s">
        <v>314</v>
      </c>
      <c r="C24" s="53" t="s">
        <v>303</v>
      </c>
      <c r="D24" s="53" t="s">
        <v>43</v>
      </c>
      <c r="E24" s="54">
        <v>30000</v>
      </c>
      <c r="F24" s="53"/>
      <c r="G24" s="53" t="s">
        <v>80</v>
      </c>
      <c r="H24" s="47" t="s">
        <v>59</v>
      </c>
      <c r="I24" s="53" t="s">
        <v>85</v>
      </c>
      <c r="J24" s="49">
        <v>43990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133"/>
    </row>
    <row r="25" spans="1:23" x14ac:dyDescent="0.5">
      <c r="A25" s="53" t="s">
        <v>313</v>
      </c>
      <c r="B25" s="53" t="s">
        <v>320</v>
      </c>
      <c r="C25" s="53" t="s">
        <v>303</v>
      </c>
      <c r="D25" s="53" t="s">
        <v>43</v>
      </c>
      <c r="E25" s="54">
        <v>30000</v>
      </c>
      <c r="F25" s="53"/>
      <c r="G25" s="53" t="s">
        <v>80</v>
      </c>
      <c r="H25" s="47" t="s">
        <v>59</v>
      </c>
      <c r="I25" s="53" t="s">
        <v>85</v>
      </c>
      <c r="J25" s="49">
        <v>43991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133"/>
    </row>
    <row r="26" spans="1:23" x14ac:dyDescent="0.5">
      <c r="A26" s="53" t="s">
        <v>315</v>
      </c>
      <c r="B26" s="53" t="s">
        <v>338</v>
      </c>
      <c r="C26" s="53" t="s">
        <v>303</v>
      </c>
      <c r="D26" s="53" t="s">
        <v>43</v>
      </c>
      <c r="E26" s="54">
        <v>300000</v>
      </c>
      <c r="F26" s="53"/>
      <c r="G26" s="53" t="s">
        <v>92</v>
      </c>
      <c r="H26" s="47" t="s">
        <v>59</v>
      </c>
      <c r="I26" s="53" t="s">
        <v>316</v>
      </c>
      <c r="J26" s="49">
        <v>43992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133"/>
    </row>
    <row r="27" spans="1:23" x14ac:dyDescent="0.5">
      <c r="A27" s="53" t="s">
        <v>317</v>
      </c>
      <c r="B27" s="53" t="s">
        <v>339</v>
      </c>
      <c r="C27" s="53" t="s">
        <v>303</v>
      </c>
      <c r="D27" s="53" t="s">
        <v>43</v>
      </c>
      <c r="E27" s="54">
        <v>63000</v>
      </c>
      <c r="F27" s="53"/>
      <c r="G27" s="53" t="s">
        <v>80</v>
      </c>
      <c r="H27" s="47" t="s">
        <v>59</v>
      </c>
      <c r="I27" s="53" t="s">
        <v>318</v>
      </c>
      <c r="J27" s="49">
        <v>43993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133"/>
    </row>
    <row r="28" spans="1:23" x14ac:dyDescent="0.5">
      <c r="A28" s="53" t="s">
        <v>350</v>
      </c>
      <c r="B28" s="53" t="s">
        <v>351</v>
      </c>
      <c r="C28" s="53" t="s">
        <v>26</v>
      </c>
      <c r="D28" s="53" t="s">
        <v>43</v>
      </c>
      <c r="E28" s="54">
        <v>85000</v>
      </c>
      <c r="F28" s="47"/>
      <c r="G28" s="53" t="s">
        <v>92</v>
      </c>
      <c r="H28" s="53" t="s">
        <v>59</v>
      </c>
      <c r="I28" s="53" t="s">
        <v>318</v>
      </c>
      <c r="J28" s="73">
        <v>43931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133"/>
    </row>
    <row r="29" spans="1:23" x14ac:dyDescent="0.5">
      <c r="A29" s="53" t="s">
        <v>359</v>
      </c>
      <c r="B29" s="47" t="s">
        <v>356</v>
      </c>
      <c r="C29" s="47" t="s">
        <v>27</v>
      </c>
      <c r="D29" s="47" t="s">
        <v>43</v>
      </c>
      <c r="E29" s="48">
        <v>33235</v>
      </c>
      <c r="F29" s="47"/>
      <c r="G29" s="53" t="s">
        <v>93</v>
      </c>
      <c r="H29" s="47" t="s">
        <v>59</v>
      </c>
      <c r="I29" s="53" t="s">
        <v>85</v>
      </c>
      <c r="J29" s="73">
        <v>43966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133"/>
    </row>
    <row r="30" spans="1:23" x14ac:dyDescent="0.5">
      <c r="A30" s="53" t="s">
        <v>375</v>
      </c>
      <c r="B30" s="47" t="s">
        <v>385</v>
      </c>
      <c r="C30" s="53" t="s">
        <v>264</v>
      </c>
      <c r="D30" s="53" t="s">
        <v>43</v>
      </c>
      <c r="E30" s="48">
        <v>25000</v>
      </c>
      <c r="F30" s="47"/>
      <c r="G30" s="53" t="s">
        <v>80</v>
      </c>
      <c r="H30" s="47" t="s">
        <v>59</v>
      </c>
      <c r="I30" s="53" t="s">
        <v>85</v>
      </c>
      <c r="J30" s="73">
        <v>44027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133"/>
    </row>
    <row r="31" spans="1:23" x14ac:dyDescent="0.5">
      <c r="A31" s="53" t="s">
        <v>376</v>
      </c>
      <c r="B31" s="47" t="s">
        <v>386</v>
      </c>
      <c r="C31" s="53" t="s">
        <v>264</v>
      </c>
      <c r="D31" s="53" t="s">
        <v>43</v>
      </c>
      <c r="E31" s="48">
        <v>25000</v>
      </c>
      <c r="F31" s="47"/>
      <c r="G31" s="53" t="s">
        <v>80</v>
      </c>
      <c r="H31" s="47" t="s">
        <v>59</v>
      </c>
      <c r="I31" s="53" t="s">
        <v>85</v>
      </c>
      <c r="J31" s="73">
        <v>44027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133"/>
    </row>
    <row r="32" spans="1:23" x14ac:dyDescent="0.5">
      <c r="A32" s="53" t="s">
        <v>377</v>
      </c>
      <c r="B32" s="47" t="s">
        <v>387</v>
      </c>
      <c r="C32" s="53" t="s">
        <v>264</v>
      </c>
      <c r="D32" s="53" t="s">
        <v>43</v>
      </c>
      <c r="E32" s="48">
        <v>25000</v>
      </c>
      <c r="F32" s="47"/>
      <c r="G32" s="53" t="s">
        <v>80</v>
      </c>
      <c r="H32" s="47" t="s">
        <v>59</v>
      </c>
      <c r="I32" s="53" t="s">
        <v>85</v>
      </c>
      <c r="J32" s="73">
        <v>44027</v>
      </c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133"/>
    </row>
    <row r="33" spans="1:23" x14ac:dyDescent="0.5">
      <c r="A33" s="53" t="s">
        <v>379</v>
      </c>
      <c r="B33" s="47" t="s">
        <v>388</v>
      </c>
      <c r="C33" s="53" t="s">
        <v>264</v>
      </c>
      <c r="D33" s="53" t="s">
        <v>43</v>
      </c>
      <c r="E33" s="48">
        <v>25000</v>
      </c>
      <c r="F33" s="47"/>
      <c r="G33" s="53" t="s">
        <v>80</v>
      </c>
      <c r="H33" s="47" t="s">
        <v>59</v>
      </c>
      <c r="I33" s="53" t="s">
        <v>85</v>
      </c>
      <c r="J33" s="73">
        <v>44027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133"/>
    </row>
    <row r="34" spans="1:23" x14ac:dyDescent="0.5">
      <c r="A34" s="53" t="s">
        <v>378</v>
      </c>
      <c r="B34" s="47" t="s">
        <v>389</v>
      </c>
      <c r="C34" s="53" t="s">
        <v>264</v>
      </c>
      <c r="D34" s="53" t="s">
        <v>43</v>
      </c>
      <c r="E34" s="48">
        <v>25000</v>
      </c>
      <c r="F34" s="47"/>
      <c r="G34" s="53" t="s">
        <v>80</v>
      </c>
      <c r="H34" s="47" t="s">
        <v>59</v>
      </c>
      <c r="I34" s="53" t="s">
        <v>85</v>
      </c>
      <c r="J34" s="73">
        <v>44027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133"/>
    </row>
    <row r="35" spans="1:23" x14ac:dyDescent="0.5">
      <c r="A35" s="53" t="s">
        <v>380</v>
      </c>
      <c r="B35" s="47" t="s">
        <v>390</v>
      </c>
      <c r="C35" s="53" t="s">
        <v>264</v>
      </c>
      <c r="D35" s="53" t="s">
        <v>43</v>
      </c>
      <c r="E35" s="48">
        <v>25000</v>
      </c>
      <c r="F35" s="47"/>
      <c r="G35" s="53" t="s">
        <v>80</v>
      </c>
      <c r="H35" s="47" t="s">
        <v>59</v>
      </c>
      <c r="I35" s="53" t="s">
        <v>85</v>
      </c>
      <c r="J35" s="73">
        <v>44027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133"/>
    </row>
    <row r="36" spans="1:23" x14ac:dyDescent="0.5">
      <c r="A36" s="53" t="s">
        <v>382</v>
      </c>
      <c r="B36" s="47" t="s">
        <v>391</v>
      </c>
      <c r="C36" s="53" t="s">
        <v>264</v>
      </c>
      <c r="D36" s="53" t="s">
        <v>43</v>
      </c>
      <c r="E36" s="48">
        <v>25000</v>
      </c>
      <c r="F36" s="47"/>
      <c r="G36" s="53" t="s">
        <v>80</v>
      </c>
      <c r="H36" s="47" t="s">
        <v>59</v>
      </c>
      <c r="I36" s="53" t="s">
        <v>85</v>
      </c>
      <c r="J36" s="73">
        <v>44027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133"/>
    </row>
    <row r="37" spans="1:23" x14ac:dyDescent="0.5">
      <c r="A37" s="53" t="s">
        <v>381</v>
      </c>
      <c r="B37" s="47" t="s">
        <v>392</v>
      </c>
      <c r="C37" s="53" t="s">
        <v>264</v>
      </c>
      <c r="D37" s="53" t="s">
        <v>43</v>
      </c>
      <c r="E37" s="48">
        <v>25000</v>
      </c>
      <c r="F37" s="47"/>
      <c r="G37" s="53" t="s">
        <v>80</v>
      </c>
      <c r="H37" s="47" t="s">
        <v>59</v>
      </c>
      <c r="I37" s="53" t="s">
        <v>85</v>
      </c>
      <c r="J37" s="73">
        <v>44027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133"/>
    </row>
    <row r="38" spans="1:23" x14ac:dyDescent="0.5">
      <c r="A38" s="53" t="s">
        <v>383</v>
      </c>
      <c r="B38" s="47" t="s">
        <v>393</v>
      </c>
      <c r="C38" s="53" t="s">
        <v>264</v>
      </c>
      <c r="D38" s="53" t="s">
        <v>43</v>
      </c>
      <c r="E38" s="48">
        <v>25000</v>
      </c>
      <c r="F38" s="47"/>
      <c r="G38" s="53" t="s">
        <v>80</v>
      </c>
      <c r="H38" s="47" t="s">
        <v>59</v>
      </c>
      <c r="I38" s="53" t="s">
        <v>85</v>
      </c>
      <c r="J38" s="73">
        <v>44027</v>
      </c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133"/>
    </row>
    <row r="39" spans="1:23" x14ac:dyDescent="0.5">
      <c r="A39" s="53" t="s">
        <v>384</v>
      </c>
      <c r="B39" s="47" t="s">
        <v>394</v>
      </c>
      <c r="C39" s="53" t="s">
        <v>264</v>
      </c>
      <c r="D39" s="53" t="s">
        <v>43</v>
      </c>
      <c r="E39" s="48">
        <v>25000</v>
      </c>
      <c r="F39" s="47"/>
      <c r="G39" s="53" t="s">
        <v>80</v>
      </c>
      <c r="H39" s="47" t="s">
        <v>59</v>
      </c>
      <c r="I39" s="53" t="s">
        <v>85</v>
      </c>
      <c r="J39" s="73">
        <v>44027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33"/>
    </row>
    <row r="40" spans="1:23" s="98" customFormat="1" x14ac:dyDescent="0.5">
      <c r="A40" s="62" t="s">
        <v>402</v>
      </c>
      <c r="B40" s="62" t="s">
        <v>479</v>
      </c>
      <c r="C40" s="62" t="s">
        <v>403</v>
      </c>
      <c r="D40" s="62" t="s">
        <v>43</v>
      </c>
      <c r="E40" s="82">
        <v>13500</v>
      </c>
      <c r="F40" s="62"/>
      <c r="G40" s="62" t="s">
        <v>80</v>
      </c>
      <c r="H40" s="62" t="s">
        <v>59</v>
      </c>
      <c r="I40" s="62" t="s">
        <v>181</v>
      </c>
      <c r="J40" s="73">
        <v>44028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136"/>
    </row>
    <row r="41" spans="1:23" s="98" customFormat="1" x14ac:dyDescent="0.5">
      <c r="A41" s="62" t="s">
        <v>404</v>
      </c>
      <c r="B41" s="62" t="s">
        <v>480</v>
      </c>
      <c r="C41" s="62" t="s">
        <v>403</v>
      </c>
      <c r="D41" s="62" t="s">
        <v>43</v>
      </c>
      <c r="E41" s="82">
        <v>5000</v>
      </c>
      <c r="F41" s="62"/>
      <c r="G41" s="62" t="s">
        <v>80</v>
      </c>
      <c r="H41" s="62" t="s">
        <v>59</v>
      </c>
      <c r="I41" s="62" t="s">
        <v>181</v>
      </c>
      <c r="J41" s="73">
        <v>44029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136"/>
    </row>
    <row r="42" spans="1:23" s="98" customFormat="1" x14ac:dyDescent="0.5">
      <c r="A42" s="62" t="s">
        <v>405</v>
      </c>
      <c r="B42" s="62" t="s">
        <v>481</v>
      </c>
      <c r="C42" s="62" t="s">
        <v>24</v>
      </c>
      <c r="D42" s="62" t="s">
        <v>43</v>
      </c>
      <c r="E42" s="82">
        <v>10000</v>
      </c>
      <c r="F42" s="62"/>
      <c r="G42" s="62" t="s">
        <v>80</v>
      </c>
      <c r="H42" s="62" t="s">
        <v>59</v>
      </c>
      <c r="I42" s="62" t="s">
        <v>181</v>
      </c>
      <c r="J42" s="73">
        <v>44030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136"/>
    </row>
    <row r="43" spans="1:23" s="98" customFormat="1" x14ac:dyDescent="0.5">
      <c r="A43" s="62" t="s">
        <v>406</v>
      </c>
      <c r="B43" s="62" t="s">
        <v>482</v>
      </c>
      <c r="C43" s="62" t="s">
        <v>24</v>
      </c>
      <c r="D43" s="62" t="s">
        <v>43</v>
      </c>
      <c r="E43" s="82">
        <v>5000</v>
      </c>
      <c r="F43" s="62"/>
      <c r="G43" s="62" t="s">
        <v>80</v>
      </c>
      <c r="H43" s="62" t="s">
        <v>59</v>
      </c>
      <c r="I43" s="62" t="s">
        <v>181</v>
      </c>
      <c r="J43" s="73">
        <v>44031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136"/>
    </row>
    <row r="44" spans="1:23" s="98" customFormat="1" x14ac:dyDescent="0.5">
      <c r="A44" s="62" t="s">
        <v>476</v>
      </c>
      <c r="B44" s="62" t="s">
        <v>483</v>
      </c>
      <c r="C44" s="62" t="s">
        <v>24</v>
      </c>
      <c r="D44" s="62" t="s">
        <v>43</v>
      </c>
      <c r="E44" s="82">
        <v>5000</v>
      </c>
      <c r="F44" s="62"/>
      <c r="G44" s="62" t="s">
        <v>80</v>
      </c>
      <c r="H44" s="62" t="s">
        <v>59</v>
      </c>
      <c r="I44" s="62" t="s">
        <v>181</v>
      </c>
      <c r="J44" s="73">
        <v>44032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136"/>
    </row>
    <row r="45" spans="1:23" s="98" customFormat="1" x14ac:dyDescent="0.5">
      <c r="A45" s="62" t="s">
        <v>407</v>
      </c>
      <c r="B45" s="62" t="s">
        <v>484</v>
      </c>
      <c r="C45" s="62" t="s">
        <v>24</v>
      </c>
      <c r="D45" s="62" t="s">
        <v>43</v>
      </c>
      <c r="E45" s="82">
        <v>30000</v>
      </c>
      <c r="F45" s="62"/>
      <c r="G45" s="62" t="s">
        <v>80</v>
      </c>
      <c r="H45" s="62" t="s">
        <v>59</v>
      </c>
      <c r="I45" s="62" t="s">
        <v>85</v>
      </c>
      <c r="J45" s="73">
        <v>44033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136"/>
    </row>
    <row r="46" spans="1:23" s="98" customFormat="1" x14ac:dyDescent="0.5">
      <c r="A46" s="62" t="s">
        <v>408</v>
      </c>
      <c r="B46" s="62" t="s">
        <v>485</v>
      </c>
      <c r="C46" s="62" t="s">
        <v>409</v>
      </c>
      <c r="D46" s="62" t="s">
        <v>43</v>
      </c>
      <c r="E46" s="82">
        <v>50000</v>
      </c>
      <c r="F46" s="62"/>
      <c r="G46" s="62" t="s">
        <v>80</v>
      </c>
      <c r="H46" s="62" t="s">
        <v>59</v>
      </c>
      <c r="I46" s="62" t="s">
        <v>85</v>
      </c>
      <c r="J46" s="73">
        <v>44034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136"/>
    </row>
    <row r="47" spans="1:23" s="98" customFormat="1" ht="28.7" x14ac:dyDescent="0.5">
      <c r="A47" s="86" t="s">
        <v>477</v>
      </c>
      <c r="B47" s="62" t="s">
        <v>486</v>
      </c>
      <c r="C47" s="62" t="s">
        <v>410</v>
      </c>
      <c r="D47" s="62" t="s">
        <v>43</v>
      </c>
      <c r="E47" s="82">
        <v>50000</v>
      </c>
      <c r="F47" s="62"/>
      <c r="G47" s="62" t="s">
        <v>93</v>
      </c>
      <c r="H47" s="62" t="s">
        <v>59</v>
      </c>
      <c r="I47" s="62" t="s">
        <v>85</v>
      </c>
      <c r="J47" s="73">
        <v>44035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136"/>
    </row>
    <row r="48" spans="1:23" s="98" customFormat="1" x14ac:dyDescent="0.5">
      <c r="A48" s="62" t="s">
        <v>411</v>
      </c>
      <c r="B48" s="62" t="s">
        <v>487</v>
      </c>
      <c r="C48" s="62" t="s">
        <v>410</v>
      </c>
      <c r="D48" s="62" t="s">
        <v>43</v>
      </c>
      <c r="E48" s="82">
        <v>35000</v>
      </c>
      <c r="F48" s="62"/>
      <c r="G48" s="62" t="s">
        <v>80</v>
      </c>
      <c r="H48" s="62" t="s">
        <v>59</v>
      </c>
      <c r="I48" s="62" t="s">
        <v>85</v>
      </c>
      <c r="J48" s="73">
        <v>44036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136"/>
    </row>
    <row r="49" spans="1:23" s="98" customFormat="1" x14ac:dyDescent="0.5">
      <c r="A49" s="62" t="s">
        <v>412</v>
      </c>
      <c r="B49" s="62" t="s">
        <v>488</v>
      </c>
      <c r="C49" s="62" t="s">
        <v>410</v>
      </c>
      <c r="D49" s="62" t="s">
        <v>43</v>
      </c>
      <c r="E49" s="82">
        <v>20000</v>
      </c>
      <c r="F49" s="62"/>
      <c r="G49" s="62" t="s">
        <v>80</v>
      </c>
      <c r="H49" s="62" t="s">
        <v>59</v>
      </c>
      <c r="I49" s="62" t="s">
        <v>85</v>
      </c>
      <c r="J49" s="73">
        <v>44037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136"/>
    </row>
    <row r="50" spans="1:23" s="98" customFormat="1" x14ac:dyDescent="0.5">
      <c r="A50" s="62" t="s">
        <v>413</v>
      </c>
      <c r="B50" s="62" t="s">
        <v>489</v>
      </c>
      <c r="C50" s="62" t="s">
        <v>410</v>
      </c>
      <c r="D50" s="62" t="s">
        <v>43</v>
      </c>
      <c r="E50" s="82">
        <v>20000</v>
      </c>
      <c r="F50" s="62"/>
      <c r="G50" s="62" t="s">
        <v>80</v>
      </c>
      <c r="H50" s="62" t="s">
        <v>59</v>
      </c>
      <c r="I50" s="62" t="s">
        <v>85</v>
      </c>
      <c r="J50" s="73">
        <v>44038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136"/>
    </row>
    <row r="51" spans="1:23" s="98" customFormat="1" x14ac:dyDescent="0.5">
      <c r="A51" s="62" t="s">
        <v>414</v>
      </c>
      <c r="B51" s="62" t="s">
        <v>490</v>
      </c>
      <c r="C51" s="62" t="s">
        <v>410</v>
      </c>
      <c r="D51" s="62" t="s">
        <v>43</v>
      </c>
      <c r="E51" s="82">
        <v>20000</v>
      </c>
      <c r="F51" s="62"/>
      <c r="G51" s="62" t="s">
        <v>80</v>
      </c>
      <c r="H51" s="62" t="s">
        <v>59</v>
      </c>
      <c r="I51" s="62" t="s">
        <v>85</v>
      </c>
      <c r="J51" s="73">
        <v>44039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136"/>
    </row>
    <row r="52" spans="1:23" s="98" customFormat="1" x14ac:dyDescent="0.5">
      <c r="A52" s="62" t="s">
        <v>416</v>
      </c>
      <c r="B52" s="62" t="s">
        <v>491</v>
      </c>
      <c r="C52" s="62" t="s">
        <v>415</v>
      </c>
      <c r="D52" s="62" t="s">
        <v>43</v>
      </c>
      <c r="E52" s="82">
        <v>80000</v>
      </c>
      <c r="F52" s="62"/>
      <c r="G52" s="62" t="s">
        <v>92</v>
      </c>
      <c r="H52" s="62" t="s">
        <v>59</v>
      </c>
      <c r="I52" s="62" t="s">
        <v>318</v>
      </c>
      <c r="J52" s="73">
        <v>44040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136"/>
    </row>
    <row r="53" spans="1:23" s="98" customFormat="1" ht="28.7" x14ac:dyDescent="0.5">
      <c r="A53" s="55" t="s">
        <v>260</v>
      </c>
      <c r="B53" s="62" t="s">
        <v>492</v>
      </c>
      <c r="C53" s="62" t="s">
        <v>264</v>
      </c>
      <c r="D53" s="62" t="s">
        <v>43</v>
      </c>
      <c r="E53" s="82">
        <v>10000</v>
      </c>
      <c r="F53" s="62"/>
      <c r="G53" s="62" t="s">
        <v>80</v>
      </c>
      <c r="H53" s="62" t="s">
        <v>59</v>
      </c>
      <c r="I53" s="62" t="s">
        <v>181</v>
      </c>
      <c r="J53" s="73">
        <v>44041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136"/>
    </row>
    <row r="54" spans="1:23" s="98" customFormat="1" x14ac:dyDescent="0.5">
      <c r="A54" s="62" t="s">
        <v>478</v>
      </c>
      <c r="B54" s="62" t="s">
        <v>493</v>
      </c>
      <c r="C54" s="62" t="s">
        <v>264</v>
      </c>
      <c r="D54" s="62" t="s">
        <v>93</v>
      </c>
      <c r="E54" s="82">
        <v>20000</v>
      </c>
      <c r="F54" s="62"/>
      <c r="G54" s="62" t="s">
        <v>80</v>
      </c>
      <c r="H54" s="62" t="s">
        <v>59</v>
      </c>
      <c r="I54" s="62" t="s">
        <v>85</v>
      </c>
      <c r="J54" s="73">
        <v>44042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136"/>
    </row>
    <row r="55" spans="1:23" s="98" customFormat="1" ht="16" x14ac:dyDescent="0.5">
      <c r="A55" s="55" t="s">
        <v>496</v>
      </c>
      <c r="B55" s="62" t="s">
        <v>494</v>
      </c>
      <c r="C55" s="62" t="s">
        <v>264</v>
      </c>
      <c r="D55" s="62" t="s">
        <v>93</v>
      </c>
      <c r="E55" s="82">
        <v>20000</v>
      </c>
      <c r="F55" s="62"/>
      <c r="G55" s="62" t="s">
        <v>80</v>
      </c>
      <c r="H55" s="62" t="s">
        <v>59</v>
      </c>
      <c r="I55" s="62" t="s">
        <v>85</v>
      </c>
      <c r="J55" s="73">
        <v>44043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136"/>
    </row>
    <row r="56" spans="1:23" s="98" customFormat="1" x14ac:dyDescent="0.5">
      <c r="A56" s="55" t="s">
        <v>437</v>
      </c>
      <c r="B56" s="62" t="s">
        <v>495</v>
      </c>
      <c r="C56" s="62" t="s">
        <v>264</v>
      </c>
      <c r="D56" s="62" t="s">
        <v>93</v>
      </c>
      <c r="E56" s="82">
        <v>50000</v>
      </c>
      <c r="F56" s="62"/>
      <c r="G56" s="62" t="s">
        <v>80</v>
      </c>
      <c r="H56" s="62" t="s">
        <v>59</v>
      </c>
      <c r="I56" s="62" t="s">
        <v>85</v>
      </c>
      <c r="J56" s="73">
        <v>44044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136"/>
    </row>
    <row r="57" spans="1:23" s="98" customFormat="1" x14ac:dyDescent="0.5">
      <c r="E57" s="99"/>
      <c r="J57" s="100"/>
    </row>
    <row r="58" spans="1:23" s="98" customFormat="1" x14ac:dyDescent="0.5">
      <c r="A58" s="90"/>
      <c r="B58" s="90"/>
      <c r="C58" s="90"/>
      <c r="D58" s="90"/>
      <c r="E58" s="96"/>
      <c r="F58" s="90"/>
      <c r="G58" s="90"/>
      <c r="H58" s="90"/>
      <c r="I58" s="90"/>
      <c r="J58" s="97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</row>
    <row r="59" spans="1:23" x14ac:dyDescent="0.5">
      <c r="A59"/>
      <c r="B59"/>
      <c r="C59" s="105" t="s">
        <v>499</v>
      </c>
      <c r="D59" s="104"/>
      <c r="E59" s="103">
        <f>SUM(E3:E58)</f>
        <v>2428485</v>
      </c>
      <c r="F59"/>
      <c r="G59"/>
      <c r="H59"/>
      <c r="I59"/>
      <c r="J59" s="22"/>
      <c r="K59"/>
      <c r="L59"/>
      <c r="M59"/>
      <c r="N59"/>
      <c r="O59"/>
      <c r="P59"/>
      <c r="Q59"/>
      <c r="R59"/>
      <c r="S59"/>
      <c r="T59"/>
      <c r="U59"/>
      <c r="V59"/>
      <c r="W59"/>
    </row>
  </sheetData>
  <mergeCells count="4">
    <mergeCell ref="M1:N1"/>
    <mergeCell ref="O1:P1"/>
    <mergeCell ref="Q1:S1"/>
    <mergeCell ref="A1:I1"/>
  </mergeCells>
  <phoneticPr fontId="7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"/>
  <sheetViews>
    <sheetView topLeftCell="F1" workbookViewId="0">
      <selection activeCell="Y1" sqref="Y1:XFD1048576"/>
    </sheetView>
  </sheetViews>
  <sheetFormatPr defaultRowHeight="14.35" x14ac:dyDescent="0.5"/>
  <cols>
    <col min="1" max="1" width="72.41015625" customWidth="1"/>
    <col min="2" max="2" width="24.1171875" customWidth="1"/>
    <col min="3" max="3" width="14.5859375" customWidth="1"/>
    <col min="5" max="5" width="21.234375" style="9" customWidth="1"/>
    <col min="6" max="6" width="11.703125" customWidth="1"/>
    <col min="7" max="7" width="12.234375" customWidth="1"/>
    <col min="8" max="8" width="14.41015625" customWidth="1"/>
    <col min="9" max="9" width="13.234375" customWidth="1"/>
    <col min="10" max="10" width="11.234375" customWidth="1"/>
    <col min="11" max="11" width="11.46875" customWidth="1"/>
    <col min="12" max="12" width="12.17578125" customWidth="1"/>
    <col min="13" max="13" width="11.8203125" customWidth="1"/>
    <col min="14" max="14" width="12.234375" customWidth="1"/>
    <col min="15" max="24" width="9.05859375" customWidth="1"/>
    <col min="25" max="16384" width="8.9375" style="81"/>
  </cols>
  <sheetData>
    <row r="1" spans="1:24" s="102" customFormat="1" ht="64.349999999999994" customHeight="1" thickBot="1" x14ac:dyDescent="0.55000000000000004">
      <c r="A1" s="107"/>
      <c r="B1" s="108"/>
      <c r="C1" s="108"/>
      <c r="D1" s="108"/>
      <c r="E1" s="131"/>
      <c r="F1" s="131"/>
      <c r="G1" s="131"/>
      <c r="H1" s="131"/>
      <c r="I1" s="131"/>
      <c r="J1" s="131"/>
      <c r="K1" s="14" t="s">
        <v>150</v>
      </c>
      <c r="L1" s="19"/>
      <c r="M1" s="18" t="s">
        <v>130</v>
      </c>
      <c r="N1" s="118" t="s">
        <v>131</v>
      </c>
      <c r="O1" s="119"/>
      <c r="P1" s="117" t="s">
        <v>132</v>
      </c>
      <c r="Q1" s="119"/>
      <c r="R1" s="117" t="s">
        <v>3</v>
      </c>
      <c r="S1" s="118"/>
      <c r="T1" s="118"/>
      <c r="U1" s="24"/>
      <c r="V1" s="20"/>
      <c r="W1" s="19" t="s">
        <v>4</v>
      </c>
      <c r="X1" s="106"/>
    </row>
    <row r="2" spans="1:24" s="102" customFormat="1" ht="71.25" customHeight="1" thickTop="1" x14ac:dyDescent="0.5">
      <c r="A2" s="39" t="s">
        <v>133</v>
      </c>
      <c r="B2" s="36" t="s">
        <v>7</v>
      </c>
      <c r="C2" s="36" t="s">
        <v>8</v>
      </c>
      <c r="D2" s="36" t="s">
        <v>9</v>
      </c>
      <c r="E2" s="42" t="s">
        <v>134</v>
      </c>
      <c r="F2" s="36" t="s">
        <v>13</v>
      </c>
      <c r="G2" s="36" t="s">
        <v>135</v>
      </c>
      <c r="H2" s="36" t="s">
        <v>136</v>
      </c>
      <c r="I2" s="36" t="s">
        <v>137</v>
      </c>
      <c r="J2" s="12" t="s">
        <v>83</v>
      </c>
      <c r="K2" s="39" t="s">
        <v>138</v>
      </c>
      <c r="L2" s="39" t="s">
        <v>139</v>
      </c>
      <c r="M2" s="36" t="s">
        <v>140</v>
      </c>
      <c r="N2" s="36" t="s">
        <v>141</v>
      </c>
      <c r="O2" s="36" t="s">
        <v>142</v>
      </c>
      <c r="P2" s="36" t="s">
        <v>143</v>
      </c>
      <c r="Q2" s="39" t="s">
        <v>139</v>
      </c>
      <c r="R2" s="39" t="s">
        <v>144</v>
      </c>
      <c r="S2" s="39" t="s">
        <v>145</v>
      </c>
      <c r="T2" s="11" t="s">
        <v>146</v>
      </c>
      <c r="U2" s="26"/>
      <c r="V2" s="74" t="s">
        <v>147</v>
      </c>
      <c r="W2" s="75" t="s">
        <v>148</v>
      </c>
      <c r="X2" s="132" t="s">
        <v>149</v>
      </c>
    </row>
    <row r="3" spans="1:24" x14ac:dyDescent="0.5">
      <c r="A3" s="47" t="s">
        <v>371</v>
      </c>
      <c r="B3" s="47" t="s">
        <v>219</v>
      </c>
      <c r="C3" s="47" t="s">
        <v>27</v>
      </c>
      <c r="D3" s="47" t="s">
        <v>43</v>
      </c>
      <c r="E3" s="48"/>
      <c r="F3" s="47"/>
      <c r="G3" s="47"/>
      <c r="H3" s="47" t="s">
        <v>92</v>
      </c>
      <c r="I3" s="47" t="s">
        <v>59</v>
      </c>
      <c r="J3" s="47" t="s">
        <v>366</v>
      </c>
      <c r="K3" s="52">
        <v>43952</v>
      </c>
      <c r="L3" s="52">
        <v>43953</v>
      </c>
      <c r="M3" s="52">
        <v>43962</v>
      </c>
      <c r="N3" s="52">
        <f>M3</f>
        <v>43962</v>
      </c>
      <c r="O3" s="47"/>
      <c r="P3" s="47"/>
      <c r="Q3" s="47"/>
      <c r="R3" s="47"/>
      <c r="S3" s="47"/>
      <c r="T3" s="47"/>
      <c r="U3" s="47"/>
      <c r="V3" s="47"/>
      <c r="W3" s="47"/>
      <c r="X3" s="133"/>
    </row>
    <row r="4" spans="1:24" x14ac:dyDescent="0.5">
      <c r="A4" s="47" t="s">
        <v>357</v>
      </c>
      <c r="B4" s="47" t="s">
        <v>220</v>
      </c>
      <c r="C4" s="47" t="s">
        <v>27</v>
      </c>
      <c r="D4" s="47" t="s">
        <v>43</v>
      </c>
      <c r="E4" s="48">
        <v>67000</v>
      </c>
      <c r="F4" s="47"/>
      <c r="G4" s="47"/>
      <c r="H4" s="47" t="s">
        <v>92</v>
      </c>
      <c r="I4" s="47" t="s">
        <v>59</v>
      </c>
      <c r="J4" s="47" t="s">
        <v>366</v>
      </c>
      <c r="K4" s="52">
        <v>43952</v>
      </c>
      <c r="L4" s="52">
        <v>43953</v>
      </c>
      <c r="M4" s="52">
        <v>43962</v>
      </c>
      <c r="N4" s="52">
        <f>M4</f>
        <v>43962</v>
      </c>
      <c r="O4" s="47"/>
      <c r="P4" s="47"/>
      <c r="Q4" s="47"/>
      <c r="R4" s="47"/>
      <c r="S4" s="47"/>
      <c r="T4" s="47"/>
      <c r="U4" s="47"/>
      <c r="V4" s="47"/>
      <c r="W4" s="47"/>
      <c r="X4" s="133"/>
    </row>
    <row r="5" spans="1:24" x14ac:dyDescent="0.5">
      <c r="A5" s="47" t="s">
        <v>358</v>
      </c>
      <c r="B5" s="47" t="s">
        <v>221</v>
      </c>
      <c r="C5" s="47" t="s">
        <v>27</v>
      </c>
      <c r="D5" s="47" t="s">
        <v>43</v>
      </c>
      <c r="E5" s="48">
        <v>67000</v>
      </c>
      <c r="F5" s="47"/>
      <c r="G5" s="47"/>
      <c r="H5" s="47" t="s">
        <v>92</v>
      </c>
      <c r="I5" s="47" t="s">
        <v>59</v>
      </c>
      <c r="J5" s="47" t="s">
        <v>366</v>
      </c>
      <c r="K5" s="52">
        <v>43952</v>
      </c>
      <c r="L5" s="52">
        <v>43953</v>
      </c>
      <c r="M5" s="52">
        <v>43962</v>
      </c>
      <c r="N5" s="52">
        <f>M5</f>
        <v>43962</v>
      </c>
      <c r="O5" s="47"/>
      <c r="P5" s="47"/>
      <c r="Q5" s="47"/>
      <c r="R5" s="47"/>
      <c r="S5" s="47"/>
      <c r="T5" s="47"/>
      <c r="U5" s="47"/>
      <c r="V5" s="47"/>
      <c r="W5" s="47"/>
      <c r="X5" s="133"/>
    </row>
    <row r="6" spans="1:24" x14ac:dyDescent="0.5">
      <c r="A6" s="47" t="s">
        <v>372</v>
      </c>
      <c r="B6" s="47" t="s">
        <v>222</v>
      </c>
      <c r="C6" s="47" t="s">
        <v>27</v>
      </c>
      <c r="D6" s="47" t="s">
        <v>43</v>
      </c>
      <c r="E6" s="48">
        <v>67000</v>
      </c>
      <c r="F6" s="47"/>
      <c r="G6" s="47"/>
      <c r="H6" s="47" t="s">
        <v>92</v>
      </c>
      <c r="I6" s="47" t="s">
        <v>367</v>
      </c>
      <c r="J6" s="47" t="s">
        <v>368</v>
      </c>
      <c r="K6" s="52">
        <v>44014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33"/>
    </row>
    <row r="7" spans="1:24" x14ac:dyDescent="0.5">
      <c r="A7" s="47" t="s">
        <v>352</v>
      </c>
      <c r="B7" s="47" t="s">
        <v>223</v>
      </c>
      <c r="C7" s="47" t="s">
        <v>27</v>
      </c>
      <c r="D7" s="47" t="s">
        <v>43</v>
      </c>
      <c r="E7" s="48">
        <v>325000</v>
      </c>
      <c r="F7" s="47"/>
      <c r="G7" s="47"/>
      <c r="H7" s="47" t="s">
        <v>92</v>
      </c>
      <c r="I7" s="47" t="s">
        <v>367</v>
      </c>
      <c r="J7" s="47" t="s">
        <v>368</v>
      </c>
      <c r="K7" s="52">
        <v>44015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33"/>
    </row>
    <row r="10" spans="1:24" x14ac:dyDescent="0.5">
      <c r="C10" s="104" t="s">
        <v>499</v>
      </c>
      <c r="D10" s="104"/>
      <c r="E10" s="103">
        <f>SUM(E3:E9)</f>
        <v>526000</v>
      </c>
    </row>
  </sheetData>
  <mergeCells count="4">
    <mergeCell ref="R1:T1"/>
    <mergeCell ref="E1:J1"/>
    <mergeCell ref="N1:O1"/>
    <mergeCell ref="P1:Q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M20"/>
  <sheetViews>
    <sheetView workbookViewId="0">
      <selection activeCell="G19" sqref="G19"/>
    </sheetView>
  </sheetViews>
  <sheetFormatPr defaultRowHeight="14.35" x14ac:dyDescent="0.5"/>
  <cols>
    <col min="1" max="1" width="19.87890625" bestFit="1" customWidth="1"/>
    <col min="2" max="2" width="7.05859375" customWidth="1"/>
    <col min="3" max="3" width="11.703125" bestFit="1" customWidth="1"/>
    <col min="4" max="4" width="5.52734375" customWidth="1"/>
    <col min="5" max="5" width="16.87890625" bestFit="1" customWidth="1"/>
    <col min="7" max="7" width="19" bestFit="1" customWidth="1"/>
    <col min="13" max="13" width="28.41015625" bestFit="1" customWidth="1"/>
  </cols>
  <sheetData>
    <row r="1" spans="1:13" s="76" customFormat="1" x14ac:dyDescent="0.5">
      <c r="A1" s="76" t="s">
        <v>21</v>
      </c>
      <c r="C1" s="76" t="s">
        <v>8</v>
      </c>
      <c r="E1" s="76" t="s">
        <v>48</v>
      </c>
      <c r="G1" s="76" t="s">
        <v>54</v>
      </c>
      <c r="I1" s="76" t="s">
        <v>55</v>
      </c>
      <c r="K1" s="76" t="s">
        <v>60</v>
      </c>
      <c r="M1" s="76" t="s">
        <v>83</v>
      </c>
    </row>
    <row r="2" spans="1:13" s="47" customFormat="1" x14ac:dyDescent="0.5">
      <c r="A2" s="47" t="s">
        <v>22</v>
      </c>
      <c r="C2" s="47" t="s">
        <v>24</v>
      </c>
      <c r="E2" s="47" t="s">
        <v>30</v>
      </c>
      <c r="G2" s="47" t="s">
        <v>49</v>
      </c>
      <c r="I2" s="47" t="s">
        <v>56</v>
      </c>
      <c r="K2" s="47" t="s">
        <v>58</v>
      </c>
      <c r="M2" s="47" t="s">
        <v>84</v>
      </c>
    </row>
    <row r="3" spans="1:13" s="47" customFormat="1" x14ac:dyDescent="0.5">
      <c r="A3" s="47" t="s">
        <v>76</v>
      </c>
      <c r="C3" s="47" t="s">
        <v>26</v>
      </c>
      <c r="E3" s="47" t="s">
        <v>31</v>
      </c>
      <c r="G3" s="47" t="s">
        <v>50</v>
      </c>
      <c r="I3" s="47" t="s">
        <v>57</v>
      </c>
      <c r="K3" s="47" t="s">
        <v>59</v>
      </c>
      <c r="M3" s="47" t="s">
        <v>85</v>
      </c>
    </row>
    <row r="4" spans="1:13" s="47" customFormat="1" x14ac:dyDescent="0.5">
      <c r="A4" s="47" t="s">
        <v>23</v>
      </c>
      <c r="C4" s="47" t="s">
        <v>25</v>
      </c>
      <c r="E4" s="47" t="s">
        <v>32</v>
      </c>
      <c r="G4" s="47" t="s">
        <v>90</v>
      </c>
      <c r="M4" s="47" t="s">
        <v>86</v>
      </c>
    </row>
    <row r="5" spans="1:13" s="47" customFormat="1" x14ac:dyDescent="0.5">
      <c r="A5" s="47" t="s">
        <v>77</v>
      </c>
      <c r="C5" s="47" t="s">
        <v>27</v>
      </c>
      <c r="E5" s="47" t="s">
        <v>33</v>
      </c>
      <c r="G5" s="47" t="s">
        <v>51</v>
      </c>
      <c r="M5" s="47" t="s">
        <v>87</v>
      </c>
    </row>
    <row r="6" spans="1:13" s="47" customFormat="1" x14ac:dyDescent="0.5">
      <c r="C6" s="47" t="s">
        <v>28</v>
      </c>
      <c r="E6" s="47" t="s">
        <v>34</v>
      </c>
      <c r="G6" s="47" t="s">
        <v>52</v>
      </c>
      <c r="M6" s="47" t="s">
        <v>88</v>
      </c>
    </row>
    <row r="7" spans="1:13" s="47" customFormat="1" x14ac:dyDescent="0.5">
      <c r="C7" s="47" t="s">
        <v>29</v>
      </c>
      <c r="E7" s="47" t="s">
        <v>35</v>
      </c>
      <c r="G7" s="47" t="s">
        <v>96</v>
      </c>
    </row>
    <row r="8" spans="1:13" s="47" customFormat="1" x14ac:dyDescent="0.5">
      <c r="E8" s="47" t="s">
        <v>36</v>
      </c>
      <c r="G8" s="47" t="s">
        <v>53</v>
      </c>
    </row>
    <row r="9" spans="1:13" s="47" customFormat="1" x14ac:dyDescent="0.5">
      <c r="E9" s="47" t="s">
        <v>37</v>
      </c>
      <c r="G9" s="47" t="s">
        <v>79</v>
      </c>
    </row>
    <row r="10" spans="1:13" s="47" customFormat="1" x14ac:dyDescent="0.5">
      <c r="E10" s="47" t="s">
        <v>38</v>
      </c>
      <c r="G10" s="47" t="s">
        <v>80</v>
      </c>
    </row>
    <row r="11" spans="1:13" s="47" customFormat="1" x14ac:dyDescent="0.5">
      <c r="E11" s="47" t="s">
        <v>39</v>
      </c>
      <c r="G11" s="47" t="s">
        <v>81</v>
      </c>
    </row>
    <row r="12" spans="1:13" s="47" customFormat="1" x14ac:dyDescent="0.5">
      <c r="E12" s="47" t="s">
        <v>40</v>
      </c>
      <c r="G12" s="47" t="s">
        <v>82</v>
      </c>
    </row>
    <row r="13" spans="1:13" s="47" customFormat="1" x14ac:dyDescent="0.5">
      <c r="E13" s="47" t="s">
        <v>41</v>
      </c>
      <c r="G13" s="47" t="s">
        <v>89</v>
      </c>
    </row>
    <row r="14" spans="1:13" s="47" customFormat="1" x14ac:dyDescent="0.5">
      <c r="E14" s="47" t="s">
        <v>42</v>
      </c>
      <c r="G14" s="47" t="s">
        <v>91</v>
      </c>
    </row>
    <row r="15" spans="1:13" s="47" customFormat="1" x14ac:dyDescent="0.5">
      <c r="E15" s="47" t="s">
        <v>43</v>
      </c>
      <c r="G15" s="47" t="s">
        <v>92</v>
      </c>
    </row>
    <row r="16" spans="1:13" s="47" customFormat="1" x14ac:dyDescent="0.5">
      <c r="E16" s="47" t="s">
        <v>44</v>
      </c>
      <c r="G16" s="47" t="s">
        <v>93</v>
      </c>
    </row>
    <row r="17" spans="5:5" s="47" customFormat="1" x14ac:dyDescent="0.5">
      <c r="E17" s="47" t="s">
        <v>45</v>
      </c>
    </row>
    <row r="18" spans="5:5" s="47" customFormat="1" x14ac:dyDescent="0.5">
      <c r="E18" s="47" t="s">
        <v>46</v>
      </c>
    </row>
    <row r="19" spans="5:5" s="47" customFormat="1" x14ac:dyDescent="0.5">
      <c r="E19" s="47" t="s">
        <v>47</v>
      </c>
    </row>
    <row r="20" spans="5:5" s="47" customFormat="1" x14ac:dyDescent="0.5">
      <c r="E20" s="47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4BB3DF6DE2745A6DED23239A54E83" ma:contentTypeVersion="13" ma:contentTypeDescription="Create a new document." ma:contentTypeScope="" ma:versionID="0c85b84ec7eab34c3c2112ef66c007f2">
  <xsd:schema xmlns:xsd="http://www.w3.org/2001/XMLSchema" xmlns:xs="http://www.w3.org/2001/XMLSchema" xmlns:p="http://schemas.microsoft.com/office/2006/metadata/properties" xmlns:ns3="141adfa1-3a3a-40f8-995b-e3f318e5e929" xmlns:ns4="c4b052e4-a649-40c6-9ce6-b9ebf80ab71e" targetNamespace="http://schemas.microsoft.com/office/2006/metadata/properties" ma:root="true" ma:fieldsID="5e7cd70d04ef5b616bc24b4896861640" ns3:_="" ns4:_="">
    <xsd:import namespace="141adfa1-3a3a-40f8-995b-e3f318e5e929"/>
    <xsd:import namespace="c4b052e4-a649-40c6-9ce6-b9ebf80ab7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adfa1-3a3a-40f8-995b-e3f318e5e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52e4-a649-40c6-9ce6-b9ebf80ab71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93B9CB-08DA-4F12-BF44-7D8A46BD7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adfa1-3a3a-40f8-995b-e3f318e5e929"/>
    <ds:schemaRef ds:uri="c4b052e4-a649-40c6-9ce6-b9ebf80ab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9EC5FA-CEA8-45B5-A243-E83A0304A7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C48CC-938E-44E5-A160-3909FA94437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41adfa1-3a3a-40f8-995b-e3f318e5e929"/>
    <ds:schemaRef ds:uri="c4b052e4-a649-40c6-9ce6-b9ebf80ab71e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Consultancy Services</vt:lpstr>
      <vt:lpstr>Goods &amp; Non-Consulting Services</vt:lpstr>
      <vt:lpstr>Works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Halilou Mohaman</dc:creator>
  <cp:lastModifiedBy>Andriette Ferreira</cp:lastModifiedBy>
  <cp:lastPrinted>2020-07-01T06:37:11Z</cp:lastPrinted>
  <dcterms:created xsi:type="dcterms:W3CDTF">2019-08-21T11:51:17Z</dcterms:created>
  <dcterms:modified xsi:type="dcterms:W3CDTF">2020-07-01T08:36:36Z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0x010100B514BB3DF6DE2745A6DED23239A54E83</vt:lpwstr>
  </property>
</Properties>
</file>